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trlProps/ctrlProp2.xml" ContentType="application/vnd.ms-excel.control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ctrlProps/ctrlProp3.xml" ContentType="application/vnd.ms-excel.controlpropertie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5.xml" ContentType="application/vnd.openxmlformats-officedocument.drawing+xml"/>
  <Override PartName="/xl/ctrlProps/ctrlProp4.xml" ContentType="application/vnd.ms-excel.controlpropertie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6.xml" ContentType="application/vnd.openxmlformats-officedocument.drawing+xml"/>
  <Override PartName="/xl/ctrlProps/ctrlProp5.xml" ContentType="application/vnd.ms-excel.controlproperties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7.xml" ContentType="application/vnd.openxmlformats-officedocument.drawing+xml"/>
  <Override PartName="/xl/ctrlProps/ctrlProp6.xml" ContentType="application/vnd.ms-excel.controlproperties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8.xml" ContentType="application/vnd.openxmlformats-officedocument.drawing+xml"/>
  <Override PartName="/xl/ctrlProps/ctrlProp7.xml" ContentType="application/vnd.ms-excel.controlproperties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frandonnee.sharepoint.com/sites/06AlpesMaritimes9-02-TRESORIER/Documents partages/02-TRESORIER/NOTE_DE_FRAIS_Type/NDF_2026_NDF_Type/"/>
    </mc:Choice>
  </mc:AlternateContent>
  <xr:revisionPtr revIDLastSave="3" documentId="13_ncr:1_{F5210116-9D2A-4D06-9EB0-DC0C124A71BD}" xr6:coauthVersionLast="47" xr6:coauthVersionMax="47" xr10:uidLastSave="{3BD69D01-E180-4237-A81C-E8731CF211F2}"/>
  <bookViews>
    <workbookView xWindow="2964" yWindow="2964" windowWidth="30960" windowHeight="12204" tabRatio="817" activeTab="2" xr2:uid="{00000000-000D-0000-FFFF-FFFF00000000}"/>
  </bookViews>
  <sheets>
    <sheet name="UTILISATION" sheetId="11" r:id="rId1"/>
    <sheet name="Suivi révisions" sheetId="14" state="hidden" r:id="rId2"/>
    <sheet name="NDF FONCTIONt CDRP" sheetId="5" r:id="rId3"/>
    <sheet name="NDF COMMUNICATION" sheetId="4" r:id="rId4"/>
    <sheet name="NDF PAVA" sheetId="3" r:id="rId5"/>
    <sheet name="NDF SEJOUR" sheetId="1" r:id="rId6"/>
    <sheet name="NDF BALISAGE" sheetId="8" r:id="rId7"/>
    <sheet name="NDF COLLECTEURS" sheetId="9" r:id="rId8"/>
    <sheet name="NDF FORMATION" sheetId="2" r:id="rId9"/>
    <sheet name="Matrice de décision" sheetId="10" state="hidden" r:id="rId10"/>
  </sheets>
  <definedNames>
    <definedName name="_xlnm._FilterDatabase" localSheetId="5" hidden="1">'NDF SEJOUR'!$A$21:$L$40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2" l="1" a="1"/>
  <c r="G29" i="2" s="1"/>
  <c r="G30" i="2" a="1"/>
  <c r="G30" i="2" s="1"/>
  <c r="G31" i="2" a="1"/>
  <c r="G31" i="2" s="1"/>
  <c r="G32" i="2" a="1"/>
  <c r="G32" i="2" s="1"/>
  <c r="G33" i="2" a="1"/>
  <c r="G33" i="2" s="1"/>
  <c r="G34" i="2" a="1"/>
  <c r="G34" i="2" s="1"/>
  <c r="G35" i="2" a="1"/>
  <c r="G35" i="2" s="1"/>
  <c r="G36" i="2" a="1"/>
  <c r="G36" i="2" s="1"/>
  <c r="G37" i="2" a="1"/>
  <c r="G37" i="2" s="1"/>
  <c r="G38" i="2" a="1"/>
  <c r="G38" i="2" s="1"/>
  <c r="G39" i="2" a="1"/>
  <c r="G39" i="2" s="1"/>
  <c r="G40" i="2" a="1"/>
  <c r="G40" i="2" s="1"/>
  <c r="G41" i="2" a="1"/>
  <c r="G41" i="2" s="1"/>
  <c r="G42" i="2" a="1"/>
  <c r="G42" i="2" s="1"/>
  <c r="G28" i="2" a="1"/>
  <c r="G28" i="2" s="1"/>
  <c r="G22" i="9" a="1"/>
  <c r="G22" i="9" s="1"/>
  <c r="G23" i="9" a="1"/>
  <c r="G23" i="9" s="1"/>
  <c r="G24" i="9" a="1"/>
  <c r="G24" i="9" s="1"/>
  <c r="G25" i="9" a="1"/>
  <c r="G25" i="9" s="1"/>
  <c r="G26" i="9" a="1"/>
  <c r="G26" i="9" s="1"/>
  <c r="G27" i="9" a="1"/>
  <c r="G27" i="9" s="1"/>
  <c r="G28" i="9" a="1"/>
  <c r="G28" i="9" s="1"/>
  <c r="G29" i="9" a="1"/>
  <c r="G29" i="9" s="1"/>
  <c r="G30" i="9" a="1"/>
  <c r="G30" i="9" s="1"/>
  <c r="G31" i="9" a="1"/>
  <c r="G31" i="9" s="1"/>
  <c r="G32" i="9" a="1"/>
  <c r="G32" i="9" s="1"/>
  <c r="G33" i="9" a="1"/>
  <c r="G33" i="9" s="1"/>
  <c r="G34" i="9" a="1"/>
  <c r="G34" i="9" s="1"/>
  <c r="G35" i="9" a="1"/>
  <c r="G35" i="9" s="1"/>
  <c r="H38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23" i="8"/>
  <c r="J36" i="9"/>
  <c r="I36" i="9"/>
  <c r="H36" i="9"/>
  <c r="C22" i="5"/>
  <c r="G36" i="9" l="1"/>
  <c r="J38" i="5"/>
  <c r="C24" i="4"/>
  <c r="C37" i="5"/>
  <c r="C29" i="2" l="1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28" i="2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22" i="9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23" i="8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23" i="1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22" i="3"/>
  <c r="C23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22" i="4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K35" i="9" l="1"/>
  <c r="K34" i="9"/>
  <c r="K33" i="9"/>
  <c r="K32" i="9"/>
  <c r="K31" i="9"/>
  <c r="K30" i="9"/>
  <c r="K29" i="9"/>
  <c r="K28" i="9"/>
  <c r="K27" i="9"/>
  <c r="K26" i="9"/>
  <c r="K25" i="9"/>
  <c r="K24" i="9"/>
  <c r="K23" i="9"/>
  <c r="J38" i="8"/>
  <c r="I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2" i="9" l="1"/>
  <c r="K36" i="9" s="1"/>
  <c r="G37" i="9" s="1"/>
  <c r="G38" i="8"/>
  <c r="K23" i="8"/>
  <c r="I38" i="5"/>
  <c r="H38" i="5"/>
  <c r="G37" i="5"/>
  <c r="K37" i="5" s="1"/>
  <c r="G36" i="5"/>
  <c r="K36" i="5" s="1"/>
  <c r="G35" i="5"/>
  <c r="K35" i="5" s="1"/>
  <c r="G34" i="5"/>
  <c r="K34" i="5" s="1"/>
  <c r="G33" i="5"/>
  <c r="K33" i="5" s="1"/>
  <c r="G32" i="5"/>
  <c r="K32" i="5" s="1"/>
  <c r="G31" i="5"/>
  <c r="K31" i="5" s="1"/>
  <c r="G30" i="5"/>
  <c r="K30" i="5" s="1"/>
  <c r="G29" i="5"/>
  <c r="K29" i="5" s="1"/>
  <c r="G28" i="5"/>
  <c r="K28" i="5" s="1"/>
  <c r="G27" i="5"/>
  <c r="K27" i="5" s="1"/>
  <c r="G26" i="5"/>
  <c r="K26" i="5" s="1"/>
  <c r="G25" i="5"/>
  <c r="K25" i="5" s="1"/>
  <c r="G24" i="5"/>
  <c r="K24" i="5" s="1"/>
  <c r="G23" i="5"/>
  <c r="K23" i="5" s="1"/>
  <c r="G22" i="5"/>
  <c r="J38" i="4"/>
  <c r="I38" i="4"/>
  <c r="H38" i="4"/>
  <c r="G37" i="4"/>
  <c r="K37" i="4" s="1"/>
  <c r="G36" i="4"/>
  <c r="K36" i="4" s="1"/>
  <c r="G35" i="4"/>
  <c r="K35" i="4" s="1"/>
  <c r="G34" i="4"/>
  <c r="K34" i="4" s="1"/>
  <c r="G33" i="4"/>
  <c r="K33" i="4" s="1"/>
  <c r="G32" i="4"/>
  <c r="K32" i="4" s="1"/>
  <c r="G31" i="4"/>
  <c r="K31" i="4" s="1"/>
  <c r="G30" i="4"/>
  <c r="K30" i="4" s="1"/>
  <c r="G29" i="4"/>
  <c r="K29" i="4" s="1"/>
  <c r="G28" i="4"/>
  <c r="K28" i="4" s="1"/>
  <c r="G27" i="4"/>
  <c r="K27" i="4" s="1"/>
  <c r="G26" i="4"/>
  <c r="K26" i="4" s="1"/>
  <c r="G25" i="4"/>
  <c r="K25" i="4" s="1"/>
  <c r="G24" i="4"/>
  <c r="K24" i="4" s="1"/>
  <c r="G23" i="4"/>
  <c r="K23" i="4" s="1"/>
  <c r="G22" i="4"/>
  <c r="J38" i="3"/>
  <c r="I38" i="3"/>
  <c r="H38" i="3"/>
  <c r="G37" i="3"/>
  <c r="K37" i="3" s="1"/>
  <c r="G36" i="3"/>
  <c r="K36" i="3" s="1"/>
  <c r="G35" i="3"/>
  <c r="K35" i="3" s="1"/>
  <c r="G34" i="3"/>
  <c r="K34" i="3" s="1"/>
  <c r="G33" i="3"/>
  <c r="K33" i="3" s="1"/>
  <c r="G32" i="3"/>
  <c r="K32" i="3" s="1"/>
  <c r="G31" i="3"/>
  <c r="K31" i="3" s="1"/>
  <c r="G30" i="3"/>
  <c r="K30" i="3" s="1"/>
  <c r="G29" i="3"/>
  <c r="K29" i="3" s="1"/>
  <c r="G28" i="3"/>
  <c r="K28" i="3" s="1"/>
  <c r="G27" i="3"/>
  <c r="K27" i="3" s="1"/>
  <c r="G26" i="3"/>
  <c r="K26" i="3" s="1"/>
  <c r="G25" i="3"/>
  <c r="K25" i="3" s="1"/>
  <c r="G24" i="3"/>
  <c r="K24" i="3" s="1"/>
  <c r="G23" i="3"/>
  <c r="K23" i="3" s="1"/>
  <c r="G22" i="3"/>
  <c r="J43" i="2"/>
  <c r="I43" i="2"/>
  <c r="H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38" i="8" l="1"/>
  <c r="G39" i="8" s="1"/>
  <c r="G43" i="2"/>
  <c r="G38" i="4"/>
  <c r="G38" i="3"/>
  <c r="K22" i="3"/>
  <c r="K38" i="3" s="1"/>
  <c r="G39" i="3" s="1"/>
  <c r="K28" i="2"/>
  <c r="K43" i="2" s="1"/>
  <c r="G44" i="2" s="1"/>
  <c r="G38" i="5"/>
  <c r="K22" i="5"/>
  <c r="K22" i="4"/>
  <c r="K38" i="4" s="1"/>
  <c r="G39" i="4" s="1"/>
  <c r="K23" i="1"/>
  <c r="K38" i="5" l="1"/>
  <c r="G39" i="5" s="1"/>
  <c r="I39" i="1"/>
  <c r="K28" i="1"/>
  <c r="K25" i="1"/>
  <c r="K24" i="1"/>
  <c r="K35" i="1"/>
  <c r="K34" i="1"/>
  <c r="K33" i="1"/>
  <c r="K38" i="1"/>
  <c r="K37" i="1"/>
  <c r="K36" i="1"/>
  <c r="K32" i="1"/>
  <c r="K31" i="1"/>
  <c r="K30" i="1"/>
  <c r="K29" i="1"/>
  <c r="K27" i="1"/>
  <c r="K26" i="1"/>
  <c r="J39" i="1"/>
  <c r="H39" i="1"/>
  <c r="K39" i="1" l="1"/>
  <c r="G40" i="1" s="1"/>
  <c r="G3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<sst xmlns="http://schemas.openxmlformats.org/spreadsheetml/2006/main" count="586" uniqueCount="251">
  <si>
    <t>Version NDF VERSION 10-2023</t>
  </si>
  <si>
    <t>V20231001</t>
  </si>
  <si>
    <t>Ajout onglet "Suivi Révisions)</t>
  </si>
  <si>
    <t>Modififcation adresse comité sur tous les onglets</t>
  </si>
  <si>
    <t>Les infos du comité sur l'onglet FONCTIONNEMENT sont dupliquées sur les autres onglets , par formules</t>
  </si>
  <si>
    <r>
      <t xml:space="preserve">Ajout code séjours: </t>
    </r>
    <r>
      <rPr>
        <sz val="10"/>
        <color rgb="FFFF0000"/>
        <rFont val="Arial"/>
        <family val="2"/>
      </rPr>
      <t>5315</t>
    </r>
  </si>
  <si>
    <r>
      <t xml:space="preserve">Ajout code balisage: </t>
    </r>
    <r>
      <rPr>
        <sz val="10"/>
        <color rgb="FFFF0000"/>
        <rFont val="Arial"/>
        <family val="2"/>
      </rPr>
      <t xml:space="preserve">6187 </t>
    </r>
    <r>
      <rPr>
        <sz val="10"/>
        <rFont val="Arial"/>
        <family val="2"/>
      </rPr>
      <t>&amp;</t>
    </r>
    <r>
      <rPr>
        <sz val="10"/>
        <color rgb="FFFF0000"/>
        <rFont val="Arial"/>
        <family val="2"/>
      </rPr>
      <t xml:space="preserve"> 6188</t>
    </r>
  </si>
  <si>
    <r>
      <t>Ajout code formation:</t>
    </r>
    <r>
      <rPr>
        <sz val="10"/>
        <color rgb="FFFF0000"/>
        <rFont val="Arial"/>
        <family val="2"/>
      </rPr>
      <t>7091</t>
    </r>
    <r>
      <rPr>
        <sz val="10"/>
        <rFont val="Arial"/>
        <family val="2"/>
      </rPr>
      <t xml:space="preserve"> &amp; </t>
    </r>
    <r>
      <rPr>
        <sz val="10"/>
        <color rgb="FFFF0000"/>
        <rFont val="Arial"/>
        <family val="2"/>
      </rPr>
      <t>7092</t>
    </r>
  </si>
  <si>
    <t>Version NDF VERSION 03-2024</t>
  </si>
  <si>
    <t>V20240301</t>
  </si>
  <si>
    <r>
      <t>Ajout code fonctionnement:</t>
    </r>
    <r>
      <rPr>
        <sz val="10"/>
        <color rgb="FFFF0000"/>
        <rFont val="Arial"/>
        <family val="2"/>
      </rPr>
      <t>1420</t>
    </r>
    <r>
      <rPr>
        <sz val="10"/>
        <rFont val="Arial"/>
        <family val="2"/>
      </rPr>
      <t xml:space="preserve"> (intérim)</t>
    </r>
  </si>
  <si>
    <r>
      <t>Ajout code formation:</t>
    </r>
    <r>
      <rPr>
        <sz val="10"/>
        <color rgb="FFFF0000"/>
        <rFont val="Arial"/>
        <family val="2"/>
      </rPr>
      <t>7093</t>
    </r>
    <r>
      <rPr>
        <sz val="10"/>
        <rFont val="Arial"/>
        <family val="2"/>
      </rPr>
      <t xml:space="preserve"> &amp; </t>
    </r>
    <r>
      <rPr>
        <sz val="10"/>
        <color rgb="FFFF0000"/>
        <rFont val="Arial"/>
        <family val="2"/>
      </rPr>
      <t>7094</t>
    </r>
  </si>
  <si>
    <r>
      <t xml:space="preserve">Retrait code </t>
    </r>
    <r>
      <rPr>
        <sz val="10"/>
        <color rgb="FFFF0000"/>
        <rFont val="Arial"/>
        <family val="2"/>
      </rPr>
      <t>6151</t>
    </r>
    <r>
      <rPr>
        <sz val="10"/>
        <rFont val="Arial"/>
        <family val="2"/>
      </rPr>
      <t xml:space="preserve">  GR52GTM redondant avec GR52 dorénavant</t>
    </r>
  </si>
  <si>
    <r>
      <t xml:space="preserve">Retrait code </t>
    </r>
    <r>
      <rPr>
        <sz val="10"/>
        <color rgb="FFFF0000"/>
        <rFont val="Arial"/>
        <family val="2"/>
      </rPr>
      <t>6251</t>
    </r>
    <r>
      <rPr>
        <sz val="10"/>
        <rFont val="Arial"/>
        <family val="2"/>
      </rPr>
      <t xml:space="preserve">  GR52GTM redondant avec GR52 dorénavant</t>
    </r>
  </si>
  <si>
    <t>Devérouillage case signature</t>
  </si>
  <si>
    <t>Frais kms passent à 0,45 euros (voiture) et 0,38 euros (2 roues)</t>
  </si>
  <si>
    <t>Version NDF VERSION 12-2024</t>
  </si>
  <si>
    <t>V20241213</t>
  </si>
  <si>
    <t>Suppression colonne des heures de bénévolat</t>
  </si>
  <si>
    <t>Modification de la ligne explicative en bleu</t>
  </si>
  <si>
    <t>NDF Balisage - suppression code analytique : Formation balisage</t>
  </si>
  <si>
    <t>NDF Collecte - suppression code analytique : Formation Collecte 6600</t>
  </si>
  <si>
    <r>
      <t xml:space="preserve">NDF Formation - Ajout code </t>
    </r>
    <r>
      <rPr>
        <sz val="10"/>
        <color rgb="FFFF0000"/>
        <rFont val="Arial"/>
        <family val="2"/>
      </rPr>
      <t>7095 - Initiation Bungy Pump</t>
    </r>
  </si>
  <si>
    <r>
      <t xml:space="preserve">NDF Formation - Ajout code </t>
    </r>
    <r>
      <rPr>
        <sz val="10"/>
        <color rgb="FFFF0000"/>
        <rFont val="Arial"/>
        <family val="2"/>
      </rPr>
      <t>7011 - Formation Balisage</t>
    </r>
  </si>
  <si>
    <r>
      <t xml:space="preserve">NDF Formation - Ajout code </t>
    </r>
    <r>
      <rPr>
        <sz val="10"/>
        <color rgb="FFFF0000"/>
        <rFont val="Arial"/>
        <family val="2"/>
      </rPr>
      <t>7012 - Formation collecte</t>
    </r>
  </si>
  <si>
    <r>
      <t xml:space="preserve">NDF Formation - Ajout code </t>
    </r>
    <r>
      <rPr>
        <sz val="10"/>
        <color rgb="FFFF0000"/>
        <rFont val="Arial"/>
        <family val="2"/>
      </rPr>
      <t>7013 - Formation WebSIG</t>
    </r>
  </si>
  <si>
    <r>
      <t xml:space="preserve">NDF Formation - Ajout code </t>
    </r>
    <r>
      <rPr>
        <sz val="10"/>
        <color rgb="FFFF0000"/>
        <rFont val="Arial"/>
        <family val="2"/>
      </rPr>
      <t>7014 - Formation Publiweb</t>
    </r>
  </si>
  <si>
    <t>Version NDF VERSION 01-2025</t>
  </si>
  <si>
    <t>Ajout de la ligne :   "En cochant cette case, je certifie renoncer au remboursement des frais ci-dessous et les laisser à l'association en tant que don"</t>
  </si>
  <si>
    <r>
      <t xml:space="preserve">NDF Balisage - Suppression code - </t>
    </r>
    <r>
      <rPr>
        <sz val="10"/>
        <color rgb="FFFF0000"/>
        <rFont val="Arial"/>
        <family val="2"/>
      </rPr>
      <t>GR504 Entretien Baliseurs - 6114</t>
    </r>
  </si>
  <si>
    <r>
      <t xml:space="preserve">NDF Balisage - Suppression code - </t>
    </r>
    <r>
      <rPr>
        <sz val="10"/>
        <color rgb="FFFF0000"/>
        <rFont val="Arial"/>
        <family val="2"/>
      </rPr>
      <t>GIGR Entretien Baliseurs - 6199</t>
    </r>
  </si>
  <si>
    <r>
      <t>NDF Collecte - Suppression code -</t>
    </r>
    <r>
      <rPr>
        <sz val="10"/>
        <color rgb="FFFF0000"/>
        <rFont val="Arial"/>
        <family val="2"/>
      </rPr>
      <t xml:space="preserve"> GR504 Collecte - 6214</t>
    </r>
    <r>
      <rPr>
        <sz val="10"/>
        <rFont val="Arial"/>
        <family val="2"/>
      </rPr>
      <t xml:space="preserve"> - </t>
    </r>
  </si>
  <si>
    <t>CDRP</t>
  </si>
  <si>
    <t>Envoyer les notes de frais au format "EXCEL"</t>
  </si>
  <si>
    <t>CDRP -  1000</t>
  </si>
  <si>
    <t>N°compte</t>
  </si>
  <si>
    <t>NOTE DE FRAIS "CDRP 06"</t>
  </si>
  <si>
    <t>FONCTIONNEMENT Gal - 1100</t>
  </si>
  <si>
    <t>Informatique - 1110</t>
  </si>
  <si>
    <t>Remboursement</t>
  </si>
  <si>
    <t>Auto</t>
  </si>
  <si>
    <t xml:space="preserve"> /km</t>
  </si>
  <si>
    <t>Frais post, TEL, Internet, copieur - 1130</t>
  </si>
  <si>
    <t>Moto</t>
  </si>
  <si>
    <t>Matériels &amp; Fournitures - 1200</t>
  </si>
  <si>
    <t>CDRP06</t>
  </si>
  <si>
    <t>Abonnt &amp; Documentation - 1310</t>
  </si>
  <si>
    <t xml:space="preserve">NOM Prénom : </t>
  </si>
  <si>
    <t>6 bis avenue Maréchal Juin</t>
  </si>
  <si>
    <t>Salaires - 1410</t>
  </si>
  <si>
    <t>3e étage</t>
  </si>
  <si>
    <t>Intérimaire - 1420</t>
  </si>
  <si>
    <t xml:space="preserve">Adresse : </t>
  </si>
  <si>
    <t>06800 CAGNES SUR MER</t>
  </si>
  <si>
    <t>Formation Salariée &amp; Bénévole - 1430</t>
  </si>
  <si>
    <t>Tél: 09 51 05 19 23</t>
  </si>
  <si>
    <t>Frais Déplacement &amp; Mission - 1500</t>
  </si>
  <si>
    <t>Code, Ville</t>
  </si>
  <si>
    <t>alpes-maritimes@ffrandonnee.fr</t>
  </si>
  <si>
    <t>AG Comité - 1610</t>
  </si>
  <si>
    <t>Journée des Dirigeants - 1640</t>
  </si>
  <si>
    <t>Mail</t>
  </si>
  <si>
    <t xml:space="preserve">        En cochant cette case, je certifie renoncer au remboursement des frais ci-dessous et les laisser à l'association en tant que don</t>
  </si>
  <si>
    <t>DATE</t>
  </si>
  <si>
    <t>Commission</t>
  </si>
  <si>
    <t>Analytique</t>
  </si>
  <si>
    <t>DESCRIPTIF</t>
  </si>
  <si>
    <t>Type Véhic.</t>
  </si>
  <si>
    <t>KM</t>
  </si>
  <si>
    <t>frais km</t>
  </si>
  <si>
    <t>Parking</t>
  </si>
  <si>
    <t>Péage</t>
  </si>
  <si>
    <t>Autre</t>
  </si>
  <si>
    <t>TOTAL</t>
  </si>
  <si>
    <t>Indiquer la date de la dépense</t>
  </si>
  <si>
    <t>Sélectionner dans la liste déroulante</t>
  </si>
  <si>
    <t>Ne rien remplir saisie auto.</t>
  </si>
  <si>
    <t>Si trajet : indiquer le parcours (départ/arrivée) 
Si autre : indiquer le type de dépense</t>
  </si>
  <si>
    <t>Sélectionner Auto ou Moto</t>
  </si>
  <si>
    <t>SOUS TOTAUX</t>
  </si>
  <si>
    <t>TOTAL GENERAL A PAYER</t>
  </si>
  <si>
    <t>Tous les réglements ce feront obligatoirement par virement, si vous n'avez pas transmis votre RIB merci de le joindre.</t>
  </si>
  <si>
    <t>Merci de joindre le scan ou originaux de tous vos justificatifs de frais.</t>
  </si>
  <si>
    <t>Date :</t>
  </si>
  <si>
    <t xml:space="preserve">Signature : </t>
  </si>
  <si>
    <t>Signature du Responsable de Commission :</t>
  </si>
  <si>
    <t>Signature du Président :</t>
  </si>
  <si>
    <t>COMMUNICATION</t>
  </si>
  <si>
    <t>COMMUNICATION - 2000</t>
  </si>
  <si>
    <r>
      <t xml:space="preserve">FONCTIONNEMENT Gal - </t>
    </r>
    <r>
      <rPr>
        <b/>
        <sz val="10"/>
        <color rgb="FFFF0000"/>
        <rFont val="Times New Roman"/>
        <family val="1"/>
      </rPr>
      <t>2010</t>
    </r>
  </si>
  <si>
    <r>
      <t xml:space="preserve">Matériel de communication - </t>
    </r>
    <r>
      <rPr>
        <b/>
        <sz val="10"/>
        <color rgb="FFFF0000"/>
        <rFont val="Times New Roman"/>
        <family val="1"/>
      </rPr>
      <t>2020</t>
    </r>
  </si>
  <si>
    <r>
      <t xml:space="preserve">Objets publicitaires - </t>
    </r>
    <r>
      <rPr>
        <b/>
        <sz val="9"/>
        <color rgb="FFFF0000"/>
        <rFont val="Times New Roman"/>
        <family val="1"/>
      </rPr>
      <t>203</t>
    </r>
    <r>
      <rPr>
        <b/>
        <sz val="10"/>
        <color rgb="FFFF0000"/>
        <rFont val="Times New Roman"/>
        <family val="1"/>
      </rPr>
      <t>0</t>
    </r>
  </si>
  <si>
    <r>
      <t xml:space="preserve">Salons &amp; foires - </t>
    </r>
    <r>
      <rPr>
        <b/>
        <sz val="10"/>
        <color rgb="FFFF0000"/>
        <rFont val="Times New Roman"/>
        <family val="1"/>
      </rPr>
      <t>2040</t>
    </r>
  </si>
  <si>
    <r>
      <t>Publications -</t>
    </r>
    <r>
      <rPr>
        <b/>
        <sz val="10"/>
        <color rgb="FFFF0000"/>
        <rFont val="Times New Roman"/>
        <family val="1"/>
      </rPr>
      <t xml:space="preserve"> 2050</t>
    </r>
  </si>
  <si>
    <r>
      <t>Rando'6 -</t>
    </r>
    <r>
      <rPr>
        <b/>
        <sz val="10"/>
        <color rgb="FFFF0000"/>
        <rFont val="Times New Roman"/>
        <family val="1"/>
      </rPr>
      <t xml:space="preserve"> 2060</t>
    </r>
  </si>
  <si>
    <r>
      <t xml:space="preserve">Guide des Associations - </t>
    </r>
    <r>
      <rPr>
        <b/>
        <sz val="10"/>
        <color rgb="FFFF0000"/>
        <rFont val="Times New Roman"/>
        <family val="1"/>
      </rPr>
      <t>2070</t>
    </r>
  </si>
  <si>
    <t>Merci de remplir les heures de bénèvolat</t>
  </si>
  <si>
    <t>date</t>
  </si>
  <si>
    <t>Signature :</t>
  </si>
  <si>
    <t>PRATIQUE ADHESION</t>
  </si>
  <si>
    <t>PRATIQUE &amp;ADHESIONS- 3000</t>
  </si>
  <si>
    <r>
      <t xml:space="preserve">Fonctionnement Gal - </t>
    </r>
    <r>
      <rPr>
        <b/>
        <sz val="10"/>
        <color rgb="FFFF0000"/>
        <rFont val="Times New Roman"/>
        <family val="1"/>
      </rPr>
      <t>3010</t>
    </r>
  </si>
  <si>
    <r>
      <t xml:space="preserve">Subventions aux clubs - </t>
    </r>
    <r>
      <rPr>
        <b/>
        <sz val="10"/>
        <color rgb="FFFF0000"/>
        <rFont val="Times New Roman"/>
        <family val="1"/>
      </rPr>
      <t>3020</t>
    </r>
  </si>
  <si>
    <r>
      <t xml:space="preserve">Manifestations Diverses - </t>
    </r>
    <r>
      <rPr>
        <b/>
        <sz val="9"/>
        <color rgb="FFFF0000"/>
        <rFont val="Times New Roman"/>
        <family val="1"/>
      </rPr>
      <t>3100</t>
    </r>
  </si>
  <si>
    <r>
      <t xml:space="preserve">Randonnées urbaines - </t>
    </r>
    <r>
      <rPr>
        <b/>
        <sz val="10"/>
        <color rgb="FFFF0000"/>
        <rFont val="Times New Roman"/>
        <family val="1"/>
      </rPr>
      <t>3110</t>
    </r>
  </si>
  <si>
    <r>
      <t xml:space="preserve">Fête de la Rando - </t>
    </r>
    <r>
      <rPr>
        <b/>
        <sz val="10"/>
        <color rgb="FFFF0000"/>
        <rFont val="Times New Roman"/>
        <family val="1"/>
      </rPr>
      <t>3200</t>
    </r>
  </si>
  <si>
    <r>
      <t xml:space="preserve">Rando Challenge - </t>
    </r>
    <r>
      <rPr>
        <b/>
        <sz val="10"/>
        <color rgb="FFFF0000"/>
        <rFont val="Times New Roman"/>
        <family val="1"/>
      </rPr>
      <t>3300</t>
    </r>
  </si>
  <si>
    <r>
      <t xml:space="preserve">Rando Santé - </t>
    </r>
    <r>
      <rPr>
        <b/>
        <sz val="10"/>
        <color rgb="FFFF0000"/>
        <rFont val="Times New Roman"/>
        <family val="1"/>
      </rPr>
      <t>3400</t>
    </r>
  </si>
  <si>
    <r>
      <t>Cartes IGN &amp; Autres/Activité comm-</t>
    </r>
    <r>
      <rPr>
        <b/>
        <sz val="10"/>
        <color rgb="FFFF0000"/>
        <rFont val="Times New Roman"/>
        <family val="1"/>
      </rPr>
      <t>3900</t>
    </r>
  </si>
  <si>
    <t xml:space="preserve">Date : </t>
  </si>
  <si>
    <t>SEJOURS</t>
  </si>
  <si>
    <t>SEJOURS - 5000</t>
  </si>
  <si>
    <r>
      <t xml:space="preserve">FONCTIONNEMENT Gal - </t>
    </r>
    <r>
      <rPr>
        <b/>
        <sz val="10"/>
        <color rgb="FFFF0000"/>
        <rFont val="Times New Roman"/>
        <family val="1"/>
      </rPr>
      <t>5010</t>
    </r>
  </si>
  <si>
    <r>
      <t>EIT/UEIT</t>
    </r>
    <r>
      <rPr>
        <b/>
        <sz val="10"/>
        <color rgb="FFFF0000"/>
        <rFont val="Times New Roman"/>
        <family val="1"/>
      </rPr>
      <t xml:space="preserve"> 5200</t>
    </r>
  </si>
  <si>
    <r>
      <t xml:space="preserve">Assurance et annulation voyage club </t>
    </r>
    <r>
      <rPr>
        <b/>
        <sz val="10"/>
        <color rgb="FFFF0000"/>
        <rFont val="Times New Roman"/>
        <family val="1"/>
      </rPr>
      <t>5210</t>
    </r>
  </si>
  <si>
    <t>SENTIERS</t>
  </si>
  <si>
    <t>CDSI - 6000</t>
  </si>
  <si>
    <r>
      <t xml:space="preserve">FONCTIONNEMENT Gal - </t>
    </r>
    <r>
      <rPr>
        <b/>
        <sz val="10"/>
        <color rgb="FFFF0000"/>
        <rFont val="Times New Roman"/>
        <family val="1"/>
      </rPr>
      <t>6010</t>
    </r>
  </si>
  <si>
    <r>
      <t xml:space="preserve">Réunion annuelle Baliseurs - </t>
    </r>
    <r>
      <rPr>
        <b/>
        <sz val="10"/>
        <color rgb="FFFF0000"/>
        <rFont val="Times New Roman"/>
        <family val="1"/>
      </rPr>
      <t>6170</t>
    </r>
  </si>
  <si>
    <r>
      <t xml:space="preserve">GR510 Entretien Baliseurs - </t>
    </r>
    <r>
      <rPr>
        <b/>
        <sz val="10"/>
        <color rgb="FFFF0000"/>
        <rFont val="Times New Roman"/>
        <family val="1"/>
      </rPr>
      <t>6130</t>
    </r>
  </si>
  <si>
    <r>
      <t xml:space="preserve">GR52 Entretien Baliseurs - </t>
    </r>
    <r>
      <rPr>
        <b/>
        <sz val="10"/>
        <color rgb="FFFF0000"/>
        <rFont val="Times New Roman"/>
        <family val="1"/>
      </rPr>
      <t>6140</t>
    </r>
  </si>
  <si>
    <r>
      <t xml:space="preserve">GR52A Entretien Baliseurs - </t>
    </r>
    <r>
      <rPr>
        <b/>
        <sz val="10"/>
        <color rgb="FFFF0000"/>
        <rFont val="Times New Roman"/>
        <family val="1"/>
      </rPr>
      <t>6150</t>
    </r>
  </si>
  <si>
    <t>COLLECTEURS</t>
  </si>
  <si>
    <t>COLLECTE</t>
  </si>
  <si>
    <r>
      <t xml:space="preserve">FONCTIONNEMENT Gal - </t>
    </r>
    <r>
      <rPr>
        <b/>
        <sz val="10"/>
        <color rgb="FFFF0000"/>
        <rFont val="Times New Roman"/>
        <family val="1"/>
      </rPr>
      <t>6201</t>
    </r>
  </si>
  <si>
    <r>
      <t xml:space="preserve">Achat matériel Collecteurs - </t>
    </r>
    <r>
      <rPr>
        <b/>
        <sz val="10"/>
        <color rgb="FFFF0000"/>
        <rFont val="Times New Roman"/>
        <family val="1"/>
      </rPr>
      <t>6202</t>
    </r>
  </si>
  <si>
    <r>
      <t xml:space="preserve">GR510 Collecte - </t>
    </r>
    <r>
      <rPr>
        <b/>
        <sz val="10"/>
        <color rgb="FFFF0000"/>
        <rFont val="Times New Roman"/>
        <family val="1"/>
      </rPr>
      <t>6230</t>
    </r>
  </si>
  <si>
    <r>
      <t xml:space="preserve">GR52 Collecte - </t>
    </r>
    <r>
      <rPr>
        <b/>
        <sz val="10"/>
        <color rgb="FFFF0000"/>
        <rFont val="Times New Roman"/>
        <family val="1"/>
      </rPr>
      <t>6240</t>
    </r>
  </si>
  <si>
    <r>
      <t xml:space="preserve">GR52A Collecte - </t>
    </r>
    <r>
      <rPr>
        <b/>
        <sz val="10"/>
        <color rgb="FFFF0000"/>
        <rFont val="Times New Roman"/>
        <family val="1"/>
      </rPr>
      <t>6250</t>
    </r>
  </si>
  <si>
    <t>FORMATION</t>
  </si>
  <si>
    <t>FORMATION - 7000</t>
  </si>
  <si>
    <t>FONCTIONNEMENT Gal - 7010</t>
  </si>
  <si>
    <t>Lecture de cartes - 7020</t>
  </si>
  <si>
    <t>Cotation des randonnées - 7040</t>
  </si>
  <si>
    <t>Tableau de marche - 7050</t>
  </si>
  <si>
    <t>Géologie - 7060</t>
  </si>
  <si>
    <t>GPS &amp; logiciels GPS - 7070</t>
  </si>
  <si>
    <t>Raquettes &amp; Sécurité -7080</t>
  </si>
  <si>
    <t>Montagne et Sécurité - 7090</t>
  </si>
  <si>
    <t>Application MA RANDO - 7091</t>
  </si>
  <si>
    <t>Extension Tourisme - 7092</t>
  </si>
  <si>
    <t>Formation sous Convention - 7093</t>
  </si>
  <si>
    <t>Initiation Marche Nordique - 7094</t>
  </si>
  <si>
    <t>Formation Balisage - 7011</t>
  </si>
  <si>
    <t>Formation Collecte numérique - 7012</t>
  </si>
  <si>
    <t>Formation WebSIG - 7013</t>
  </si>
  <si>
    <t>Formation Publiweb - 7014</t>
  </si>
  <si>
    <r>
      <t xml:space="preserve">FONCTIONNEMENT Gal - </t>
    </r>
    <r>
      <rPr>
        <b/>
        <sz val="10"/>
        <color rgb="FFFF0000"/>
        <rFont val="Times New Roman"/>
        <family val="1"/>
      </rPr>
      <t>1100</t>
    </r>
  </si>
  <si>
    <t>MA RANDO 2024</t>
  </si>
  <si>
    <r>
      <t xml:space="preserve">Informatique - </t>
    </r>
    <r>
      <rPr>
        <b/>
        <sz val="10"/>
        <color rgb="FFFF0000"/>
        <rFont val="Times New Roman"/>
        <family val="1"/>
      </rPr>
      <t>1110</t>
    </r>
  </si>
  <si>
    <r>
      <t xml:space="preserve">Materiel de communication - </t>
    </r>
    <r>
      <rPr>
        <b/>
        <sz val="10"/>
        <color rgb="FFFF0000"/>
        <rFont val="Times New Roman"/>
        <family val="1"/>
      </rPr>
      <t>2020</t>
    </r>
  </si>
  <si>
    <r>
      <t xml:space="preserve">Fonctionnement Gal - </t>
    </r>
    <r>
      <rPr>
        <b/>
        <sz val="10"/>
        <color rgb="FFFF0000"/>
        <rFont val="Times New Roman"/>
        <family val="1"/>
      </rPr>
      <t>3500</t>
    </r>
  </si>
  <si>
    <r>
      <t xml:space="preserve">Frais post, TEL, Internet, copieur - </t>
    </r>
    <r>
      <rPr>
        <b/>
        <sz val="9"/>
        <color rgb="FFFF0000"/>
        <rFont val="Times New Roman"/>
        <family val="1"/>
      </rPr>
      <t>113</t>
    </r>
    <r>
      <rPr>
        <b/>
        <sz val="10"/>
        <color rgb="FFFF0000"/>
        <rFont val="Times New Roman"/>
        <family val="1"/>
      </rPr>
      <t>0</t>
    </r>
  </si>
  <si>
    <r>
      <t xml:space="preserve">Objets Publicitaires - </t>
    </r>
    <r>
      <rPr>
        <b/>
        <sz val="9"/>
        <color rgb="FFFF0000"/>
        <rFont val="Times New Roman"/>
        <family val="1"/>
      </rPr>
      <t>203</t>
    </r>
    <r>
      <rPr>
        <b/>
        <sz val="10"/>
        <color rgb="FFFF0000"/>
        <rFont val="Times New Roman"/>
        <family val="1"/>
      </rPr>
      <t>0</t>
    </r>
  </si>
  <si>
    <r>
      <t xml:space="preserve">Manifestations Diverses - </t>
    </r>
    <r>
      <rPr>
        <b/>
        <sz val="10"/>
        <color rgb="FFFF0000"/>
        <rFont val="Times New Roman"/>
        <family val="1"/>
      </rPr>
      <t>3100</t>
    </r>
  </si>
  <si>
    <r>
      <t xml:space="preserve">Objets Publicitaires - </t>
    </r>
    <r>
      <rPr>
        <b/>
        <sz val="10"/>
        <color rgb="FFFF0000"/>
        <rFont val="Times New Roman"/>
        <family val="1"/>
      </rPr>
      <t>3501</t>
    </r>
  </si>
  <si>
    <r>
      <t xml:space="preserve">Matériels &amp; Fournitures - </t>
    </r>
    <r>
      <rPr>
        <b/>
        <sz val="10"/>
        <color rgb="FFFF0000"/>
        <rFont val="Times New Roman"/>
        <family val="1"/>
      </rPr>
      <t>1200</t>
    </r>
  </si>
  <si>
    <t>Salons &amp; foires</t>
  </si>
  <si>
    <r>
      <t xml:space="preserve">Transports collectifs - </t>
    </r>
    <r>
      <rPr>
        <b/>
        <sz val="10"/>
        <color rgb="FFFF0000"/>
        <rFont val="Times New Roman"/>
        <family val="1"/>
      </rPr>
      <t>3502</t>
    </r>
  </si>
  <si>
    <r>
      <t>Abonnt &amp; Documentation -</t>
    </r>
    <r>
      <rPr>
        <b/>
        <sz val="10"/>
        <color rgb="FFFF0000"/>
        <rFont val="Times New Roman"/>
        <family val="1"/>
      </rPr>
      <t xml:space="preserve"> 1310</t>
    </r>
  </si>
  <si>
    <r>
      <t xml:space="preserve">Transports individuels - </t>
    </r>
    <r>
      <rPr>
        <b/>
        <sz val="10"/>
        <color rgb="FFFF0000"/>
        <rFont val="Times New Roman"/>
        <family val="1"/>
      </rPr>
      <t>3503</t>
    </r>
  </si>
  <si>
    <r>
      <t xml:space="preserve">Salaires - </t>
    </r>
    <r>
      <rPr>
        <b/>
        <sz val="10"/>
        <color rgb="FFFF0000"/>
        <rFont val="Times New Roman"/>
        <family val="1"/>
      </rPr>
      <t>1410</t>
    </r>
  </si>
  <si>
    <r>
      <t>Rando Challenge -</t>
    </r>
    <r>
      <rPr>
        <b/>
        <sz val="10"/>
        <color rgb="FFFF0000"/>
        <rFont val="Times New Roman"/>
        <family val="1"/>
      </rPr>
      <t xml:space="preserve"> 3300</t>
    </r>
  </si>
  <si>
    <r>
      <t xml:space="preserve">Hébergements- </t>
    </r>
    <r>
      <rPr>
        <b/>
        <sz val="10"/>
        <color rgb="FFFF0000"/>
        <rFont val="Times New Roman"/>
        <family val="1"/>
      </rPr>
      <t>3504</t>
    </r>
  </si>
  <si>
    <r>
      <t xml:space="preserve">Intérimaire - </t>
    </r>
    <r>
      <rPr>
        <b/>
        <sz val="10"/>
        <color rgb="FFFF0000"/>
        <rFont val="Times New Roman"/>
        <family val="1"/>
      </rPr>
      <t>1420</t>
    </r>
  </si>
  <si>
    <r>
      <t>Guide des Associations -</t>
    </r>
    <r>
      <rPr>
        <b/>
        <sz val="10"/>
        <color rgb="FFFF0000"/>
        <rFont val="Times New Roman"/>
        <family val="1"/>
      </rPr>
      <t xml:space="preserve"> 2070</t>
    </r>
  </si>
  <si>
    <r>
      <t xml:space="preserve">Achats &amp; reception - </t>
    </r>
    <r>
      <rPr>
        <b/>
        <sz val="10"/>
        <color rgb="FFFF0000"/>
        <rFont val="Times New Roman"/>
        <family val="1"/>
      </rPr>
      <t>3505</t>
    </r>
  </si>
  <si>
    <r>
      <t xml:space="preserve">Formation Salariée &amp; Bénévole - </t>
    </r>
    <r>
      <rPr>
        <b/>
        <sz val="10"/>
        <color rgb="FFFF0000"/>
        <rFont val="Times New Roman"/>
        <family val="1"/>
      </rPr>
      <t>1430</t>
    </r>
  </si>
  <si>
    <r>
      <t xml:space="preserve">Collectes/Reconnaissance parcours - </t>
    </r>
    <r>
      <rPr>
        <b/>
        <sz val="10"/>
        <color rgb="FFFF0000"/>
        <rFont val="Times New Roman"/>
        <family val="1"/>
      </rPr>
      <t>3506</t>
    </r>
  </si>
  <si>
    <r>
      <t xml:space="preserve">Frais Déplacement &amp; Mission - </t>
    </r>
    <r>
      <rPr>
        <b/>
        <sz val="10"/>
        <color rgb="FFFF0000"/>
        <rFont val="Times New Roman"/>
        <family val="1"/>
      </rPr>
      <t>1500</t>
    </r>
  </si>
  <si>
    <r>
      <t xml:space="preserve">AG Comité - </t>
    </r>
    <r>
      <rPr>
        <b/>
        <sz val="10"/>
        <color rgb="FFFF0000"/>
        <rFont val="Times New Roman"/>
        <family val="1"/>
      </rPr>
      <t>1610</t>
    </r>
  </si>
  <si>
    <r>
      <t xml:space="preserve">Journée des Dirigeants - </t>
    </r>
    <r>
      <rPr>
        <b/>
        <sz val="10"/>
        <color rgb="FFFF0000"/>
        <rFont val="Times New Roman"/>
        <family val="1"/>
      </rPr>
      <t>1640</t>
    </r>
  </si>
  <si>
    <r>
      <t xml:space="preserve"> GR4/GR406/GR5 Entretien Baliseurs </t>
    </r>
    <r>
      <rPr>
        <b/>
        <sz val="10"/>
        <color rgb="FFFF0000"/>
        <rFont val="Times New Roman"/>
        <family val="1"/>
      </rPr>
      <t>- 6111</t>
    </r>
  </si>
  <si>
    <r>
      <t xml:space="preserve">NDF Balisage - Suppression code - </t>
    </r>
    <r>
      <rPr>
        <sz val="10"/>
        <color rgb="FFFF0000"/>
        <rFont val="Arial"/>
        <family val="2"/>
      </rPr>
      <t>GR 406 Entretien Baliseurs - 6100</t>
    </r>
    <r>
      <rPr>
        <sz val="10"/>
        <rFont val="Arial"/>
        <family val="2"/>
      </rPr>
      <t xml:space="preserve"> - Remplacé par -</t>
    </r>
    <r>
      <rPr>
        <sz val="10"/>
        <color rgb="FFFF0000"/>
        <rFont val="Arial"/>
        <family val="2"/>
      </rPr>
      <t xml:space="preserve"> GR4/GR406/GR5 Entretien Baliseurs - 6111</t>
    </r>
  </si>
  <si>
    <r>
      <t xml:space="preserve">NDF Balisage - Suppression code - </t>
    </r>
    <r>
      <rPr>
        <sz val="10"/>
        <color rgb="FFFF0000"/>
        <rFont val="Arial"/>
        <family val="2"/>
      </rPr>
      <t xml:space="preserve">GR5 Entretien Baliseurs - 6110 - </t>
    </r>
    <r>
      <rPr>
        <sz val="10"/>
        <rFont val="Arial"/>
        <family val="2"/>
      </rPr>
      <t xml:space="preserve">Remplacé par - </t>
    </r>
    <r>
      <rPr>
        <sz val="10"/>
        <color rgb="FFFF0000"/>
        <rFont val="Arial"/>
        <family val="2"/>
      </rPr>
      <t>GR4/GR406/GR5 Entretien Baliseurs - 6111</t>
    </r>
  </si>
  <si>
    <r>
      <t>GR51/GR653A Entretien Baliseurs -</t>
    </r>
    <r>
      <rPr>
        <b/>
        <sz val="10"/>
        <color rgb="FFFF0000"/>
        <rFont val="Times New Roman"/>
        <family val="1"/>
      </rPr>
      <t xml:space="preserve"> 6121</t>
    </r>
  </si>
  <si>
    <r>
      <t xml:space="preserve">NDF Balisage - Suppression code - </t>
    </r>
    <r>
      <rPr>
        <sz val="10"/>
        <color rgb="FFFF0000"/>
        <rFont val="Arial"/>
        <family val="2"/>
      </rPr>
      <t>GR51 Entretien Baliseurs - 6120</t>
    </r>
    <r>
      <rPr>
        <sz val="10"/>
        <rFont val="Arial"/>
        <family val="2"/>
      </rPr>
      <t xml:space="preserve"> - Remplacé par </t>
    </r>
    <r>
      <rPr>
        <sz val="10"/>
        <color rgb="FFFF0000"/>
        <rFont val="Arial"/>
        <family val="2"/>
      </rPr>
      <t>GR51/GR653A Entretien Baliseurs - 6121</t>
    </r>
  </si>
  <si>
    <r>
      <t>NDF Balisage - Suppression code -</t>
    </r>
    <r>
      <rPr>
        <sz val="10"/>
        <color rgb="FFFF0000"/>
        <rFont val="Arial"/>
        <family val="2"/>
      </rPr>
      <t xml:space="preserve"> GR653 Entretien Collecteurs - 6160</t>
    </r>
    <r>
      <rPr>
        <sz val="10"/>
        <rFont val="Arial"/>
        <family val="2"/>
      </rPr>
      <t xml:space="preserve"> - - Remplacé par </t>
    </r>
    <r>
      <rPr>
        <sz val="10"/>
        <color rgb="FFFF0000"/>
        <rFont val="Arial"/>
        <family val="2"/>
      </rPr>
      <t>GR51/GR653A Entretien Baliseurs - 6121</t>
    </r>
  </si>
  <si>
    <r>
      <t xml:space="preserve">GRP Entretien Baliseurs </t>
    </r>
    <r>
      <rPr>
        <b/>
        <sz val="10"/>
        <color rgb="FFFF0000"/>
        <rFont val="Times New Roman"/>
        <family val="1"/>
      </rPr>
      <t>6180</t>
    </r>
  </si>
  <si>
    <r>
      <t xml:space="preserve">NDF Balisage - Suppression code - </t>
    </r>
    <r>
      <rPr>
        <sz val="10"/>
        <color rgb="FFFF0000"/>
        <rFont val="Arial"/>
        <family val="2"/>
      </rPr>
      <t>Lou Camin Nissart Baliseurs - 6180</t>
    </r>
    <r>
      <rPr>
        <sz val="10"/>
        <rFont val="Arial"/>
        <family val="2"/>
      </rPr>
      <t xml:space="preserve"> - Remplacé par</t>
    </r>
    <r>
      <rPr>
        <sz val="10"/>
        <color rgb="FFFF0000"/>
        <rFont val="Arial"/>
        <family val="2"/>
      </rPr>
      <t xml:space="preserve"> GRP Entretien Baliseurs 6180</t>
    </r>
  </si>
  <si>
    <r>
      <t xml:space="preserve">PR Labellisés - Entretien Baliseurs - </t>
    </r>
    <r>
      <rPr>
        <b/>
        <sz val="10"/>
        <color rgb="FFFF0000"/>
        <rFont val="Times New Roman"/>
        <family val="1"/>
      </rPr>
      <t>6183</t>
    </r>
  </si>
  <si>
    <r>
      <t xml:space="preserve"> Etude projet (GR, GRP, PR) -</t>
    </r>
    <r>
      <rPr>
        <b/>
        <sz val="10"/>
        <color rgb="FFFF0000"/>
        <rFont val="Times New Roman"/>
        <family val="1"/>
      </rPr>
      <t xml:space="preserve"> 6185</t>
    </r>
  </si>
  <si>
    <r>
      <t xml:space="preserve">NDF Balisage - Suppression code - </t>
    </r>
    <r>
      <rPr>
        <sz val="10"/>
        <color rgb="FFFF0000"/>
        <rFont val="Arial"/>
        <family val="2"/>
      </rPr>
      <t xml:space="preserve">Etude GRP Loup / Cagnes - 6710 - </t>
    </r>
    <r>
      <rPr>
        <sz val="10"/>
        <rFont val="Arial"/>
        <family val="2"/>
      </rPr>
      <t>Remplacé par -</t>
    </r>
    <r>
      <rPr>
        <sz val="10"/>
        <color rgb="FFFF0000"/>
        <rFont val="Arial"/>
        <family val="2"/>
      </rPr>
      <t xml:space="preserve"> Etude projet (GR, GRP, PR)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- 6185</t>
    </r>
  </si>
  <si>
    <r>
      <t xml:space="preserve">NDF Balisage - Suppression code - </t>
    </r>
    <r>
      <rPr>
        <sz val="10"/>
        <color rgb="FFFF0000"/>
        <rFont val="Arial"/>
        <family val="2"/>
      </rPr>
      <t xml:space="preserve">BONSON - </t>
    </r>
    <r>
      <rPr>
        <sz val="10"/>
        <color rgb="FFFF0000"/>
        <rFont val="Times New Roman"/>
        <family val="1"/>
      </rPr>
      <t>6185</t>
    </r>
    <r>
      <rPr>
        <sz val="10"/>
        <rFont val="Arial"/>
        <family val="2"/>
      </rPr>
      <t xml:space="preserve"> - Remplacé par </t>
    </r>
    <r>
      <rPr>
        <sz val="10"/>
        <color rgb="FFFF0000"/>
        <rFont val="Arial"/>
        <family val="2"/>
      </rPr>
      <t>Etude projet (GR, GRP, PR) - 6185</t>
    </r>
  </si>
  <si>
    <r>
      <t xml:space="preserve">NDF Balisage - Suppression code </t>
    </r>
    <r>
      <rPr>
        <sz val="10"/>
        <color rgb="FFFF0000"/>
        <rFont val="Arial"/>
        <family val="2"/>
      </rPr>
      <t xml:space="preserve">-Appli Mobile - </t>
    </r>
    <r>
      <rPr>
        <sz val="10"/>
        <color rgb="FFFF0000"/>
        <rFont val="Times New Roman"/>
        <family val="1"/>
      </rPr>
      <t>6186</t>
    </r>
  </si>
  <si>
    <r>
      <t>NDF Balisage - Suppression code -</t>
    </r>
    <r>
      <rPr>
        <sz val="10"/>
        <color rgb="FFFF0000"/>
        <rFont val="Arial"/>
        <family val="2"/>
      </rPr>
      <t xml:space="preserve">Grand Tour des Baous - </t>
    </r>
    <r>
      <rPr>
        <sz val="10"/>
        <color rgb="FFFF0000"/>
        <rFont val="Times New Roman"/>
        <family val="1"/>
      </rPr>
      <t>6187</t>
    </r>
    <r>
      <rPr>
        <sz val="10"/>
        <rFont val="Arial"/>
        <family val="2"/>
      </rPr>
      <t xml:space="preserve">  Remplacé par</t>
    </r>
    <r>
      <rPr>
        <sz val="10"/>
        <color rgb="FFFF0000"/>
        <rFont val="Arial"/>
        <family val="2"/>
      </rPr>
      <t xml:space="preserve"> Etude projet (GR, GRP, PR) - 6185</t>
    </r>
  </si>
  <si>
    <r>
      <t>NDF Balisage - Suppression code -</t>
    </r>
    <r>
      <rPr>
        <sz val="10"/>
        <color rgb="FFFF0000"/>
        <rFont val="Arial"/>
        <family val="2"/>
      </rPr>
      <t xml:space="preserve">Communauté Riviera Française - Menton - </t>
    </r>
    <r>
      <rPr>
        <sz val="10"/>
        <color rgb="FFFF0000"/>
        <rFont val="Times New Roman"/>
        <family val="1"/>
      </rPr>
      <t>6188</t>
    </r>
  </si>
  <si>
    <r>
      <t>NDF Balisage - Suppression code -</t>
    </r>
    <r>
      <rPr>
        <sz val="10"/>
        <color rgb="FFFF0000"/>
        <rFont val="Arial"/>
        <family val="2"/>
      </rPr>
      <t xml:space="preserve"> Etude Marche en Ville - </t>
    </r>
    <r>
      <rPr>
        <sz val="10"/>
        <color rgb="FFFF0000"/>
        <rFont val="Times New Roman"/>
        <family val="1"/>
      </rPr>
      <t>6720</t>
    </r>
    <r>
      <rPr>
        <sz val="10"/>
        <rFont val="Arial"/>
        <family val="2"/>
      </rPr>
      <t xml:space="preserve"> -  Remplacé par</t>
    </r>
    <r>
      <rPr>
        <sz val="10"/>
        <color rgb="FFFF0000"/>
        <rFont val="Arial"/>
        <family val="2"/>
      </rPr>
      <t xml:space="preserve"> Etude projet (GR, GRP, PR) - 6185</t>
    </r>
  </si>
  <si>
    <r>
      <t>NDF Balisage - Suppression code -</t>
    </r>
    <r>
      <rPr>
        <sz val="10"/>
        <color rgb="FFFF0000"/>
        <rFont val="Arial"/>
        <family val="2"/>
      </rPr>
      <t xml:space="preserve"> Etude GR52-GTM - </t>
    </r>
    <r>
      <rPr>
        <sz val="10"/>
        <color rgb="FFFF0000"/>
        <rFont val="Times New Roman"/>
        <family val="1"/>
      </rPr>
      <t>6800</t>
    </r>
  </si>
  <si>
    <r>
      <t>NDF Balisage - Suppression code</t>
    </r>
    <r>
      <rPr>
        <sz val="10"/>
        <color rgb="FFFF0000"/>
        <rFont val="Arial"/>
        <family val="2"/>
      </rPr>
      <t xml:space="preserve"> - Antibes - </t>
    </r>
    <r>
      <rPr>
        <sz val="10"/>
        <color rgb="FFFF0000"/>
        <rFont val="Times New Roman"/>
        <family val="1"/>
      </rPr>
      <t>6183</t>
    </r>
    <r>
      <rPr>
        <sz val="10"/>
        <rFont val="Arial"/>
        <family val="2"/>
      </rPr>
      <t xml:space="preserve"> - Remplacé par</t>
    </r>
    <r>
      <rPr>
        <sz val="10"/>
        <color rgb="FFFF0000"/>
        <rFont val="Arial"/>
        <family val="2"/>
      </rPr>
      <t xml:space="preserve"> PR Labellisés - Entretien Baliseurs - 6183</t>
    </r>
  </si>
  <si>
    <r>
      <t>NDF Balisage - Suppression code -</t>
    </r>
    <r>
      <rPr>
        <sz val="10"/>
        <color rgb="FFFF0000"/>
        <rFont val="Arial"/>
        <family val="2"/>
      </rPr>
      <t xml:space="preserve"> Villars sur var - </t>
    </r>
    <r>
      <rPr>
        <sz val="10"/>
        <color rgb="FFFF0000"/>
        <rFont val="Times New Roman"/>
        <family val="1"/>
      </rPr>
      <t>6184</t>
    </r>
    <r>
      <rPr>
        <sz val="10"/>
        <rFont val="Arial"/>
        <family val="2"/>
      </rPr>
      <t xml:space="preserve"> - Remplacé par </t>
    </r>
    <r>
      <rPr>
        <sz val="10"/>
        <color rgb="FFFF0000"/>
        <rFont val="Arial"/>
        <family val="2"/>
      </rPr>
      <t>PR Labellisés - Entretien Baliseurs - 6183</t>
    </r>
  </si>
  <si>
    <r>
      <t xml:space="preserve">NDF Balisage - Suppression code - </t>
    </r>
    <r>
      <rPr>
        <sz val="10"/>
        <color rgb="FFFF0000"/>
        <rFont val="Arial"/>
        <family val="2"/>
      </rPr>
      <t xml:space="preserve">GR4 Entretien Baliseurs - </t>
    </r>
    <r>
      <rPr>
        <sz val="9"/>
        <color rgb="FFFF0000"/>
        <rFont val="Times New Roman"/>
        <family val="1"/>
      </rPr>
      <t>6090</t>
    </r>
    <r>
      <rPr>
        <sz val="10"/>
        <rFont val="Arial"/>
        <family val="2"/>
      </rPr>
      <t xml:space="preserve"> Remplacé par </t>
    </r>
    <r>
      <rPr>
        <sz val="10"/>
        <color rgb="FFFF0000"/>
        <rFont val="Arial"/>
        <family val="2"/>
      </rPr>
      <t>- GR4/GR406/GR5 Entretien Baliseurs - 6111</t>
    </r>
  </si>
  <si>
    <r>
      <t>GR4/GR406/GR5 Collecte -</t>
    </r>
    <r>
      <rPr>
        <b/>
        <sz val="10"/>
        <color rgb="FFFF0000"/>
        <rFont val="Times New Roman"/>
        <family val="1"/>
      </rPr>
      <t xml:space="preserve"> 6211</t>
    </r>
  </si>
  <si>
    <r>
      <t xml:space="preserve">NDF Collecte - Suppression code - </t>
    </r>
    <r>
      <rPr>
        <sz val="10"/>
        <color rgb="FFFF0000"/>
        <rFont val="Arial"/>
        <family val="2"/>
      </rPr>
      <t>GR4Collecte - 6290</t>
    </r>
    <r>
      <rPr>
        <sz val="10"/>
        <rFont val="Arial"/>
        <family val="2"/>
      </rPr>
      <t xml:space="preserve"> - Remplacé par </t>
    </r>
    <r>
      <rPr>
        <sz val="10"/>
        <color rgb="FFFF0000"/>
        <rFont val="Arial"/>
        <family val="2"/>
      </rPr>
      <t>GR4/GR406/GR5 Collecte - 6211</t>
    </r>
  </si>
  <si>
    <r>
      <t xml:space="preserve">NDF Collecte - Suppression code - </t>
    </r>
    <r>
      <rPr>
        <sz val="10"/>
        <color rgb="FFFF0000"/>
        <rFont val="Arial"/>
        <family val="2"/>
      </rPr>
      <t>GR 406 Collecte - 6291</t>
    </r>
    <r>
      <rPr>
        <sz val="10"/>
        <rFont val="Arial"/>
        <family val="2"/>
      </rPr>
      <t xml:space="preserve">  Remplacé par</t>
    </r>
    <r>
      <rPr>
        <sz val="10"/>
        <color rgb="FFFF0000"/>
        <rFont val="Arial"/>
        <family val="2"/>
      </rPr>
      <t xml:space="preserve"> GR4/GR406/GR5 Collecte - 6211</t>
    </r>
  </si>
  <si>
    <r>
      <t>NDF Collecte - Suppression code -</t>
    </r>
    <r>
      <rPr>
        <sz val="10"/>
        <color rgb="FFFF0000"/>
        <rFont val="Arial"/>
        <family val="2"/>
      </rPr>
      <t xml:space="preserve"> GR5 Collecte - 6210  </t>
    </r>
    <r>
      <rPr>
        <sz val="10"/>
        <rFont val="Arial"/>
        <family val="2"/>
      </rPr>
      <t xml:space="preserve">Remplacé par </t>
    </r>
    <r>
      <rPr>
        <sz val="10"/>
        <color rgb="FFFF0000"/>
        <rFont val="Arial"/>
        <family val="2"/>
      </rPr>
      <t>GR4/GR406/GR5 Collecte - 6211</t>
    </r>
  </si>
  <si>
    <r>
      <t>NDF Collecte - Suppression code -</t>
    </r>
    <r>
      <rPr>
        <sz val="10"/>
        <color rgb="FFFF0000"/>
        <rFont val="Arial"/>
        <family val="2"/>
      </rPr>
      <t xml:space="preserve"> GR51 Collecte - 6220 </t>
    </r>
    <r>
      <rPr>
        <sz val="10"/>
        <rFont val="Arial"/>
        <family val="2"/>
      </rPr>
      <t>- Remplacé par</t>
    </r>
    <r>
      <rPr>
        <sz val="10"/>
        <color rgb="FFFF0000"/>
        <rFont val="Arial"/>
        <family val="2"/>
      </rPr>
      <t xml:space="preserve"> GR51/GR653A Collecte - 6221</t>
    </r>
  </si>
  <si>
    <r>
      <t xml:space="preserve">NDF Collecte - Suppression code - </t>
    </r>
    <r>
      <rPr>
        <sz val="10"/>
        <color rgb="FFFF0000"/>
        <rFont val="Arial"/>
        <family val="2"/>
      </rPr>
      <t>GR653 Collecte - 6260</t>
    </r>
    <r>
      <rPr>
        <sz val="10"/>
        <rFont val="Arial"/>
        <family val="2"/>
      </rPr>
      <t xml:space="preserve"> - Remplacé par </t>
    </r>
    <r>
      <rPr>
        <sz val="10"/>
        <color rgb="FFFF0000"/>
        <rFont val="Arial"/>
        <family val="2"/>
      </rPr>
      <t>GR51/GR653A Collecte - 6221</t>
    </r>
  </si>
  <si>
    <r>
      <t xml:space="preserve">GR51/GR653A Collecte - </t>
    </r>
    <r>
      <rPr>
        <b/>
        <sz val="10"/>
        <color rgb="FFFF0000"/>
        <rFont val="Times New Roman"/>
        <family val="1"/>
      </rPr>
      <t>6221</t>
    </r>
  </si>
  <si>
    <r>
      <t xml:space="preserve">GRP Collecte - </t>
    </r>
    <r>
      <rPr>
        <b/>
        <sz val="10"/>
        <color rgb="FFFF0000"/>
        <rFont val="Times New Roman"/>
        <family val="1"/>
      </rPr>
      <t>6280</t>
    </r>
  </si>
  <si>
    <r>
      <t>NDF Collecte - Suppression code -</t>
    </r>
    <r>
      <rPr>
        <sz val="10"/>
        <color rgb="FFFF0000"/>
        <rFont val="Arial"/>
        <family val="2"/>
      </rPr>
      <t xml:space="preserve"> Lou Camin Nissart Collecte - 6280</t>
    </r>
    <r>
      <rPr>
        <sz val="10"/>
        <rFont val="Arial"/>
        <family val="2"/>
      </rPr>
      <t xml:space="preserve"> - Remplacé par </t>
    </r>
    <r>
      <rPr>
        <sz val="10"/>
        <color rgb="FFFF0000"/>
        <rFont val="Arial"/>
        <family val="2"/>
      </rPr>
      <t>GRP Collecte - 6280</t>
    </r>
  </si>
  <si>
    <r>
      <t>PR Labellisés collecte -</t>
    </r>
    <r>
      <rPr>
        <b/>
        <sz val="10"/>
        <color rgb="FFFF0000"/>
        <rFont val="Times New Roman"/>
        <family val="1"/>
      </rPr>
      <t xml:space="preserve"> 6283</t>
    </r>
  </si>
  <si>
    <r>
      <t>NDF Collecte - Suppression code -</t>
    </r>
    <r>
      <rPr>
        <sz val="10"/>
        <color rgb="FFFF0000"/>
        <rFont val="Arial"/>
        <family val="2"/>
      </rPr>
      <t xml:space="preserve"> PR Antibes Collecte 6283</t>
    </r>
    <r>
      <rPr>
        <sz val="10"/>
        <rFont val="Arial"/>
        <family val="2"/>
      </rPr>
      <t xml:space="preserve"> Remplacé par </t>
    </r>
    <r>
      <rPr>
        <sz val="10"/>
        <color rgb="FFFF0000"/>
        <rFont val="Arial"/>
        <family val="2"/>
      </rPr>
      <t>PR Labellisés collecte - 6283</t>
    </r>
  </si>
  <si>
    <r>
      <t>NDF Collecte - Suppression code -</t>
    </r>
    <r>
      <rPr>
        <sz val="10"/>
        <color rgb="FFFF0000"/>
        <rFont val="Arial"/>
        <family val="2"/>
      </rPr>
      <t xml:space="preserve"> PR VILLARS SUR VAR 6284</t>
    </r>
    <r>
      <rPr>
        <sz val="10"/>
        <rFont val="Arial"/>
        <family val="2"/>
      </rPr>
      <t xml:space="preserve"> Remplacé par </t>
    </r>
    <r>
      <rPr>
        <sz val="10"/>
        <color rgb="FFFF0000"/>
        <rFont val="Arial"/>
        <family val="2"/>
      </rPr>
      <t>PR Labellisés collecte - 6283</t>
    </r>
  </si>
  <si>
    <r>
      <t xml:space="preserve">NDF Collecte - Suppression code - </t>
    </r>
    <r>
      <rPr>
        <sz val="10"/>
        <color rgb="FFFF0000"/>
        <rFont val="Arial"/>
        <family val="2"/>
      </rPr>
      <t>Etude GR Pays Loup - Cagnes - 6281</t>
    </r>
    <r>
      <rPr>
        <sz val="10"/>
        <rFont val="Arial"/>
        <family val="2"/>
      </rPr>
      <t xml:space="preserve"> Remplacé par </t>
    </r>
    <r>
      <rPr>
        <sz val="10"/>
        <color rgb="FFFF0000"/>
        <rFont val="Arial"/>
        <family val="2"/>
      </rPr>
      <t>Etude projet (GR, GRP, PR) - 6285</t>
    </r>
  </si>
  <si>
    <r>
      <t xml:space="preserve">NDF Collecte - Suppression code - </t>
    </r>
    <r>
      <rPr>
        <sz val="10"/>
        <color rgb="FFFF0000"/>
        <rFont val="Arial"/>
        <family val="2"/>
      </rPr>
      <t xml:space="preserve">BONSON - 6285 </t>
    </r>
    <r>
      <rPr>
        <sz val="10"/>
        <rFont val="Arial"/>
        <family val="2"/>
      </rPr>
      <t xml:space="preserve"> Remplacé par</t>
    </r>
    <r>
      <rPr>
        <sz val="10"/>
        <color rgb="FFFF0000"/>
        <rFont val="Arial"/>
        <family val="2"/>
      </rPr>
      <t xml:space="preserve"> Etude projet (GR, GRP, PR) - 6285</t>
    </r>
  </si>
  <si>
    <r>
      <t xml:space="preserve">NDF Collecte - Suppression code - </t>
    </r>
    <r>
      <rPr>
        <sz val="10"/>
        <color rgb="FFFF0000"/>
        <rFont val="Arial"/>
        <family val="2"/>
      </rPr>
      <t>Etude Marche en ville - 6282</t>
    </r>
    <r>
      <rPr>
        <sz val="10"/>
        <rFont val="Arial"/>
        <family val="2"/>
      </rPr>
      <t xml:space="preserve"> - Remplacé par</t>
    </r>
    <r>
      <rPr>
        <sz val="10"/>
        <color rgb="FFFF0000"/>
        <rFont val="Arial"/>
        <family val="2"/>
      </rPr>
      <t xml:space="preserve"> Etude projet (GR, GRP, PR) - 6285</t>
    </r>
  </si>
  <si>
    <r>
      <t>Etude projet (GR, GRP, PR) -</t>
    </r>
    <r>
      <rPr>
        <b/>
        <sz val="10"/>
        <color rgb="FFFF0000"/>
        <rFont val="Times New Roman"/>
        <family val="1"/>
      </rPr>
      <t xml:space="preserve"> 6285</t>
    </r>
  </si>
  <si>
    <t>Voyage 3 -5 Terres - 5310</t>
  </si>
  <si>
    <t>Voyage 4-Fabrosa - 5311</t>
  </si>
  <si>
    <t>Voyage 5 - Réunion - 5312</t>
  </si>
  <si>
    <t>Voyage 8 - Slovénie - 5315</t>
  </si>
  <si>
    <t>Voyage 9 - Grèce - 5318</t>
  </si>
  <si>
    <r>
      <t xml:space="preserve">NDF - SEJOUR - Ajour code - </t>
    </r>
    <r>
      <rPr>
        <sz val="10"/>
        <color rgb="FFFF0000"/>
        <rFont val="Arial"/>
        <family val="2"/>
      </rPr>
      <t>Voyage 9 - Grèce - 5318</t>
    </r>
  </si>
  <si>
    <t>V20250110</t>
  </si>
  <si>
    <t>V20250211</t>
  </si>
  <si>
    <t>NDF - Balisage correction formule calcul</t>
  </si>
  <si>
    <t>NDF - Collecteur - Correction formule calcul</t>
  </si>
  <si>
    <t>NDF FORMATION - correction formule calcul</t>
  </si>
  <si>
    <t>Marche avec bâtons dynamiques  - 7095</t>
  </si>
  <si>
    <t>NDF FORMATION - correction intitulé code analytique7095 - Initiation Bungy Pump remplacé par Marche avec bâtons dynamiques</t>
  </si>
  <si>
    <t>Marche avec Baton dynamique</t>
  </si>
  <si>
    <t>Formation thématique LC - 7015</t>
  </si>
  <si>
    <t>Version NDF VERSION 01-2026</t>
  </si>
  <si>
    <r>
      <t xml:space="preserve">NDF - FORMATION - Ajout code analytique - </t>
    </r>
    <r>
      <rPr>
        <sz val="10"/>
        <color rgb="FFFF0000"/>
        <rFont val="Arial"/>
        <family val="2"/>
      </rPr>
      <t>Formation thématique LC - 7015</t>
    </r>
  </si>
  <si>
    <r>
      <t xml:space="preserve">Cap Vert </t>
    </r>
    <r>
      <rPr>
        <b/>
        <sz val="10"/>
        <color rgb="FFFF0000"/>
        <rFont val="Times New Roman"/>
        <family val="1"/>
      </rPr>
      <t>5314</t>
    </r>
  </si>
  <si>
    <r>
      <t xml:space="preserve">Dolomites </t>
    </r>
    <r>
      <rPr>
        <b/>
        <sz val="10"/>
        <color rgb="FFFF0000"/>
        <rFont val="Times New Roman"/>
        <family val="1"/>
      </rPr>
      <t>5315</t>
    </r>
  </si>
  <si>
    <r>
      <t xml:space="preserve">Les Baléares </t>
    </r>
    <r>
      <rPr>
        <b/>
        <sz val="10"/>
        <color rgb="FFFF0000"/>
        <rFont val="Times New Roman"/>
        <family val="1"/>
      </rPr>
      <t>5316</t>
    </r>
  </si>
  <si>
    <t>Voyage - Val d'Aoste- 5308</t>
  </si>
  <si>
    <t>Voyage - Madere - 5309</t>
  </si>
  <si>
    <r>
      <t xml:space="preserve">Voyage - Les Baléares - </t>
    </r>
    <r>
      <rPr>
        <b/>
        <sz val="10"/>
        <color rgb="FFFF0000"/>
        <rFont val="Times New Roman"/>
        <family val="1"/>
      </rPr>
      <t>5316</t>
    </r>
  </si>
  <si>
    <r>
      <t xml:space="preserve">Voyage  - Dolomites - </t>
    </r>
    <r>
      <rPr>
        <b/>
        <sz val="10"/>
        <color rgb="FFFF0000"/>
        <rFont val="Times New Roman"/>
        <family val="1"/>
      </rPr>
      <t>5315</t>
    </r>
  </si>
  <si>
    <r>
      <t xml:space="preserve">Voyage - Cap-Vert - </t>
    </r>
    <r>
      <rPr>
        <b/>
        <sz val="10"/>
        <color rgb="FFFF0000"/>
        <rFont val="Times New Roman"/>
        <family val="1"/>
      </rPr>
      <t>5314</t>
    </r>
  </si>
  <si>
    <r>
      <t xml:space="preserve">EIT/UEIT - </t>
    </r>
    <r>
      <rPr>
        <b/>
        <sz val="10"/>
        <color rgb="FFFF0000"/>
        <rFont val="Times New Roman"/>
        <family val="1"/>
      </rPr>
      <t>5200</t>
    </r>
  </si>
  <si>
    <r>
      <t xml:space="preserve">Assurance et annulation voyage club - </t>
    </r>
    <r>
      <rPr>
        <b/>
        <sz val="9"/>
        <color rgb="FFFF0000"/>
        <rFont val="Times New Roman"/>
        <family val="1"/>
      </rPr>
      <t>5210</t>
    </r>
  </si>
  <si>
    <t>V20260202</t>
  </si>
  <si>
    <t>Version NDF VERSION 02-2026</t>
  </si>
  <si>
    <t>MAJ codes analytique séjours 2026</t>
  </si>
  <si>
    <t xml:space="preserve">Date :  </t>
  </si>
  <si>
    <r>
      <t xml:space="preserve"> GR® - Entretien Baliseurs </t>
    </r>
    <r>
      <rPr>
        <b/>
        <sz val="10"/>
        <color rgb="FFFF0000"/>
        <rFont val="Times New Roman"/>
        <family val="1"/>
      </rPr>
      <t>- 6111</t>
    </r>
  </si>
  <si>
    <t>MAJ codes analytique balisage 2026</t>
  </si>
  <si>
    <t>MAJ codes analytiques collecte 2026</t>
  </si>
  <si>
    <r>
      <t xml:space="preserve">GR® de Pays - Nice - </t>
    </r>
    <r>
      <rPr>
        <b/>
        <sz val="10"/>
        <color rgb="FFFF0000"/>
        <rFont val="Times New Roman"/>
        <family val="1"/>
      </rPr>
      <t>6180</t>
    </r>
  </si>
  <si>
    <r>
      <t xml:space="preserve">GR® de Pays - Baous - </t>
    </r>
    <r>
      <rPr>
        <b/>
        <sz val="10"/>
        <color rgb="FFFF0000"/>
        <rFont val="Times New Roman"/>
        <family val="1"/>
      </rPr>
      <t>6187</t>
    </r>
  </si>
  <si>
    <r>
      <t xml:space="preserve">Achat matériel Baliseurs - </t>
    </r>
    <r>
      <rPr>
        <b/>
        <sz val="10"/>
        <color rgb="FFFF0000"/>
        <rFont val="Times New Roman"/>
        <family val="1"/>
      </rPr>
      <t>6020</t>
    </r>
  </si>
  <si>
    <t>GR® - Collecte - 6211</t>
  </si>
  <si>
    <r>
      <t xml:space="preserve">PR Labellisés - Collecte - </t>
    </r>
    <r>
      <rPr>
        <b/>
        <sz val="10"/>
        <color rgb="FFFF0000"/>
        <rFont val="Times New Roman"/>
        <family val="1"/>
      </rPr>
      <t>6283</t>
    </r>
  </si>
  <si>
    <r>
      <t xml:space="preserve"> Etude projet (GR, GRP, PR) -</t>
    </r>
    <r>
      <rPr>
        <b/>
        <sz val="10"/>
        <color rgb="FFFF0000"/>
        <rFont val="Times New Roman"/>
        <family val="1"/>
      </rPr>
      <t xml:space="preserve"> 6285</t>
    </r>
  </si>
  <si>
    <r>
      <t xml:space="preserve">GR® de Pays - Nice - </t>
    </r>
    <r>
      <rPr>
        <b/>
        <sz val="10"/>
        <color rgb="FFFF0000"/>
        <rFont val="Times New Roman"/>
        <family val="1"/>
      </rPr>
      <t>6280</t>
    </r>
  </si>
  <si>
    <r>
      <t xml:space="preserve">GR® de Pays - Baous - </t>
    </r>
    <r>
      <rPr>
        <b/>
        <sz val="10"/>
        <color rgb="FFFF0000"/>
        <rFont val="Times New Roman"/>
        <family val="1"/>
      </rPr>
      <t>6287</t>
    </r>
  </si>
  <si>
    <r>
      <t xml:space="preserve">Collecte - Appli MaRando® - </t>
    </r>
    <r>
      <rPr>
        <b/>
        <sz val="10"/>
        <color rgb="FFFF0000"/>
        <rFont val="Times New Roman"/>
        <family val="1"/>
      </rPr>
      <t>6286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</si>
</sst>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[$-40C]d\ mmmm\ yyyy;@"/>
    <numFmt numFmtId="165" formatCode="#,##0.00\ &quot;€&quot;"/>
    <numFmt numFmtId="166" formatCode="[$-40C]d\-mmm\-yy;@"/>
  </numFmts>
  <fonts count="32" x14ac:knownFonts="1">
    <font>
      <sz val="10"/>
      <name val="Arial"/>
      <family val="2"/>
    </font>
    <font>
      <sz val="10"/>
      <color indexed="18"/>
      <name val="Times New Roman"/>
      <family val="1"/>
    </font>
    <font>
      <sz val="10"/>
      <name val="Times New Roman"/>
      <family val="1"/>
    </font>
    <font>
      <b/>
      <u/>
      <sz val="18"/>
      <color theme="4" tint="-0.249977111117893"/>
      <name val="Times New Roman"/>
      <family val="1"/>
    </font>
    <font>
      <i/>
      <sz val="10"/>
      <color theme="4" tint="-0.499984740745262"/>
      <name val="Times New Roman"/>
      <family val="1"/>
    </font>
    <font>
      <sz val="10"/>
      <color theme="4" tint="-0.499984740745262"/>
      <name val="Times New Roman"/>
      <family val="1"/>
    </font>
    <font>
      <b/>
      <sz val="10"/>
      <name val="Times New Roman"/>
      <family val="1"/>
    </font>
    <font>
      <b/>
      <sz val="10"/>
      <color indexed="18"/>
      <name val="Times New Roman"/>
      <family val="1"/>
    </font>
    <font>
      <b/>
      <sz val="14"/>
      <color indexed="18"/>
      <name val="Times New Roman"/>
      <family val="1"/>
    </font>
    <font>
      <u/>
      <sz val="10"/>
      <color theme="10"/>
      <name val="Arial"/>
      <family val="2"/>
    </font>
    <font>
      <b/>
      <u/>
      <sz val="10"/>
      <color indexed="18"/>
      <name val="Times New Roman"/>
      <family val="1"/>
    </font>
    <font>
      <b/>
      <sz val="10"/>
      <color rgb="FFFF0000"/>
      <name val="Times New Roman"/>
      <family val="1"/>
    </font>
    <font>
      <b/>
      <u/>
      <sz val="10"/>
      <color theme="10"/>
      <name val="Times New Roman"/>
      <family val="1"/>
    </font>
    <font>
      <sz val="8"/>
      <name val="Arial"/>
      <family val="2"/>
    </font>
    <font>
      <b/>
      <sz val="9"/>
      <color rgb="FFFF0000"/>
      <name val="Times New Roman"/>
      <family val="1"/>
    </font>
    <font>
      <b/>
      <sz val="9"/>
      <color rgb="FFFFC000"/>
      <name val="Times New Roman"/>
      <family val="1"/>
    </font>
    <font>
      <b/>
      <sz val="9"/>
      <name val="Times New Roman"/>
      <family val="1"/>
    </font>
    <font>
      <sz val="9"/>
      <color indexed="18"/>
      <name val="Times New Roman"/>
      <family val="1"/>
    </font>
    <font>
      <b/>
      <sz val="11"/>
      <color rgb="FFFF0000"/>
      <name val="Times New Roman"/>
      <family val="1"/>
    </font>
    <font>
      <b/>
      <u/>
      <sz val="10"/>
      <name val="Times New Roman"/>
      <family val="1"/>
    </font>
    <font>
      <b/>
      <sz val="20"/>
      <name val="Times New Roman"/>
      <family val="1"/>
    </font>
    <font>
      <b/>
      <sz val="24"/>
      <name val="Times New Roman"/>
      <family val="1"/>
    </font>
    <font>
      <b/>
      <sz val="28"/>
      <name val="Times New Roman"/>
      <family val="1"/>
    </font>
    <font>
      <b/>
      <sz val="12"/>
      <color rgb="FFFF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9"/>
      <color indexed="18"/>
      <name val="Calibri"/>
      <family val="2"/>
      <scheme val="minor"/>
    </font>
    <font>
      <b/>
      <sz val="8"/>
      <color indexed="18"/>
      <name val="Calibri"/>
      <family val="2"/>
      <scheme val="minor"/>
    </font>
    <font>
      <sz val="14"/>
      <name val="Script MT Bold"/>
      <family val="4"/>
    </font>
    <font>
      <sz val="10"/>
      <color rgb="FFFF0000"/>
      <name val="Times New Roman"/>
      <family val="1"/>
    </font>
    <font>
      <sz val="9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6">
    <xf numFmtId="0" fontId="0" fillId="0" borderId="0" xfId="0"/>
    <xf numFmtId="0" fontId="2" fillId="0" borderId="0" xfId="0" applyFont="1"/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5" fontId="1" fillId="0" borderId="2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1" fillId="0" borderId="7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24" xfId="0" applyFont="1" applyBorder="1"/>
    <xf numFmtId="0" fontId="1" fillId="0" borderId="9" xfId="0" applyFont="1" applyBorder="1"/>
    <xf numFmtId="0" fontId="2" fillId="0" borderId="26" xfId="0" applyFont="1" applyBorder="1"/>
    <xf numFmtId="0" fontId="5" fillId="0" borderId="26" xfId="0" applyFont="1" applyBorder="1"/>
    <xf numFmtId="0" fontId="7" fillId="0" borderId="27" xfId="0" applyFont="1" applyBorder="1" applyAlignment="1">
      <alignment horizontal="center" vertical="center"/>
    </xf>
    <xf numFmtId="0" fontId="12" fillId="0" borderId="9" xfId="1" applyFont="1" applyBorder="1"/>
    <xf numFmtId="166" fontId="1" fillId="0" borderId="27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/>
    <xf numFmtId="165" fontId="1" fillId="0" borderId="4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2" fillId="0" borderId="23" xfId="0" applyFont="1" applyBorder="1"/>
    <xf numFmtId="0" fontId="2" fillId="0" borderId="9" xfId="0" applyFont="1" applyBorder="1"/>
    <xf numFmtId="0" fontId="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3" xfId="0" applyBorder="1"/>
    <xf numFmtId="0" fontId="6" fillId="0" borderId="25" xfId="0" applyFont="1" applyBorder="1"/>
    <xf numFmtId="0" fontId="14" fillId="0" borderId="31" xfId="0" applyFont="1" applyBorder="1" applyAlignment="1">
      <alignment horizont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37" xfId="0" applyBorder="1"/>
    <xf numFmtId="0" fontId="11" fillId="0" borderId="3" xfId="0" applyFont="1" applyBorder="1" applyAlignment="1">
      <alignment horizontal="center" vertical="center" wrapText="1"/>
    </xf>
    <xf numFmtId="0" fontId="25" fillId="0" borderId="0" xfId="0" applyFont="1"/>
    <xf numFmtId="0" fontId="25" fillId="0" borderId="3" xfId="0" applyFont="1" applyBorder="1"/>
    <xf numFmtId="0" fontId="0" fillId="0" borderId="3" xfId="0" applyBorder="1" applyAlignment="1">
      <alignment horizontal="left" indent="1"/>
    </xf>
    <xf numFmtId="0" fontId="18" fillId="2" borderId="1" xfId="0" applyFont="1" applyFill="1" applyBorder="1" applyAlignment="1" applyProtection="1">
      <alignment horizontal="center" vertical="center"/>
      <protection hidden="1"/>
    </xf>
    <xf numFmtId="165" fontId="1" fillId="0" borderId="2" xfId="0" applyNumberFormat="1" applyFont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center" vertical="center"/>
      <protection hidden="1"/>
    </xf>
    <xf numFmtId="165" fontId="1" fillId="0" borderId="5" xfId="0" applyNumberFormat="1" applyFont="1" applyBorder="1" applyAlignment="1" applyProtection="1">
      <alignment horizontal="center" vertical="center"/>
      <protection hidden="1"/>
    </xf>
    <xf numFmtId="0" fontId="7" fillId="0" borderId="2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0" borderId="6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8" xfId="0" applyFont="1" applyBorder="1" applyAlignment="1" applyProtection="1">
      <alignment horizontal="center"/>
      <protection locked="0"/>
    </xf>
    <xf numFmtId="0" fontId="27" fillId="3" borderId="27" xfId="0" applyFont="1" applyFill="1" applyBorder="1" applyAlignment="1">
      <alignment horizontal="center" vertical="center" wrapText="1"/>
    </xf>
    <xf numFmtId="0" fontId="27" fillId="3" borderId="4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44" fontId="5" fillId="0" borderId="0" xfId="0" applyNumberFormat="1" applyFont="1"/>
    <xf numFmtId="0" fontId="17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66" fontId="1" fillId="0" borderId="28" xfId="0" applyNumberFormat="1" applyFont="1" applyBorder="1" applyAlignment="1" applyProtection="1">
      <alignment horizontal="center" vertical="center"/>
      <protection locked="0"/>
    </xf>
    <xf numFmtId="0" fontId="18" fillId="2" borderId="12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165" fontId="1" fillId="0" borderId="5" xfId="0" applyNumberFormat="1" applyFont="1" applyBorder="1" applyAlignment="1" applyProtection="1">
      <alignment horizontal="center" vertical="center"/>
      <protection locked="0"/>
    </xf>
    <xf numFmtId="165" fontId="1" fillId="0" borderId="44" xfId="0" applyNumberFormat="1" applyFont="1" applyBorder="1" applyAlignment="1">
      <alignment horizontal="center" vertical="center"/>
    </xf>
    <xf numFmtId="165" fontId="1" fillId="0" borderId="41" xfId="0" applyNumberFormat="1" applyFont="1" applyBorder="1" applyAlignment="1">
      <alignment horizontal="center" vertical="center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8" fillId="2" borderId="3" xfId="0" applyFont="1" applyFill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left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45" xfId="0" applyFont="1" applyBorder="1" applyAlignment="1">
      <alignment horizontal="center" vertical="center"/>
    </xf>
    <xf numFmtId="166" fontId="1" fillId="0" borderId="45" xfId="0" applyNumberFormat="1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/>
    <xf numFmtId="0" fontId="19" fillId="0" borderId="0" xfId="0" applyFont="1" applyAlignment="1">
      <alignment horizontal="center" vertical="center" wrapText="1"/>
    </xf>
    <xf numFmtId="0" fontId="27" fillId="3" borderId="45" xfId="0" applyFont="1" applyFill="1" applyBorder="1" applyAlignment="1">
      <alignment horizontal="center" vertical="center" wrapText="1"/>
    </xf>
    <xf numFmtId="0" fontId="9" fillId="0" borderId="0" xfId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/>
    <xf numFmtId="0" fontId="11" fillId="2" borderId="39" xfId="0" applyFont="1" applyFill="1" applyBorder="1" applyAlignment="1">
      <alignment horizontal="center"/>
    </xf>
    <xf numFmtId="0" fontId="0" fillId="0" borderId="41" xfId="0" applyBorder="1" applyAlignment="1">
      <alignment horizontal="left" indent="1"/>
    </xf>
    <xf numFmtId="0" fontId="25" fillId="0" borderId="41" xfId="0" applyFont="1" applyBorder="1" applyAlignment="1">
      <alignment horizontal="left" indent="1"/>
    </xf>
    <xf numFmtId="0" fontId="29" fillId="0" borderId="9" xfId="0" applyFont="1" applyBorder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29" fillId="0" borderId="26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wrapText="1"/>
    </xf>
    <xf numFmtId="0" fontId="0" fillId="0" borderId="3" xfId="0" applyBorder="1" applyAlignment="1">
      <alignment vertical="center"/>
    </xf>
    <xf numFmtId="0" fontId="1" fillId="0" borderId="47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wrapText="1"/>
    </xf>
    <xf numFmtId="0" fontId="25" fillId="0" borderId="3" xfId="0" applyFont="1" applyBorder="1" applyAlignment="1">
      <alignment horizontal="left" indent="1"/>
    </xf>
    <xf numFmtId="0" fontId="1" fillId="0" borderId="48" xfId="0" applyFont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23" fillId="2" borderId="38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22" fillId="2" borderId="36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20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9" fillId="0" borderId="32" xfId="1" applyBorder="1" applyAlignment="1" applyProtection="1">
      <alignment horizontal="left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0" borderId="6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8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 wrapText="1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/>
    </xf>
    <xf numFmtId="0" fontId="3" fillId="0" borderId="26" xfId="0" applyFont="1" applyBorder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7" fillId="0" borderId="30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165" fontId="1" fillId="0" borderId="3" xfId="0" quotePrefix="1" applyNumberFormat="1" applyFont="1" applyBorder="1" applyAlignment="1">
      <alignment horizontal="center" vertical="center"/>
    </xf>
    <xf numFmtId="165" fontId="1" fillId="0" borderId="10" xfId="0" quotePrefix="1" applyNumberFormat="1" applyFont="1" applyBorder="1" applyAlignment="1">
      <alignment horizontal="center" vertical="center"/>
    </xf>
    <xf numFmtId="0" fontId="29" fillId="4" borderId="6" xfId="0" applyFont="1" applyFill="1" applyBorder="1" applyAlignment="1">
      <alignment horizontal="left" vertical="center" wrapText="1"/>
    </xf>
    <xf numFmtId="0" fontId="29" fillId="4" borderId="7" xfId="0" applyFont="1" applyFill="1" applyBorder="1" applyAlignment="1">
      <alignment horizontal="left" vertical="center" wrapText="1"/>
    </xf>
    <xf numFmtId="0" fontId="29" fillId="4" borderId="8" xfId="0" applyFont="1" applyFill="1" applyBorder="1" applyAlignment="1">
      <alignment horizontal="left" vertical="center" wrapText="1"/>
    </xf>
    <xf numFmtId="165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8" xfId="0" applyNumberFormat="1" applyFont="1" applyFill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9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6" xfId="0" applyFont="1" applyFill="1" applyBorder="1" applyAlignment="1">
      <alignment horizontal="center" vertical="center"/>
    </xf>
    <xf numFmtId="0" fontId="21" fillId="2" borderId="35" xfId="0" applyFont="1" applyFill="1" applyBorder="1" applyAlignment="1">
      <alignment horizontal="center" vertical="center"/>
    </xf>
    <xf numFmtId="0" fontId="21" fillId="2" borderId="36" xfId="0" applyFont="1" applyFill="1" applyBorder="1" applyAlignment="1">
      <alignment horizontal="center" vertical="center"/>
    </xf>
    <xf numFmtId="14" fontId="1" fillId="0" borderId="13" xfId="0" applyNumberFormat="1" applyFont="1" applyBorder="1" applyAlignment="1" applyProtection="1">
      <alignment horizontal="left" vertical="top"/>
      <protection locked="0"/>
    </xf>
    <xf numFmtId="0" fontId="1" fillId="0" borderId="19" xfId="0" applyFont="1" applyBorder="1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165" fontId="1" fillId="0" borderId="30" xfId="0" applyNumberFormat="1" applyFont="1" applyBorder="1" applyAlignment="1">
      <alignment horizontal="center" vertical="center"/>
    </xf>
    <xf numFmtId="165" fontId="1" fillId="0" borderId="42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165" fontId="8" fillId="2" borderId="6" xfId="0" applyNumberFormat="1" applyFont="1" applyFill="1" applyBorder="1" applyAlignment="1" applyProtection="1">
      <alignment horizontal="center" vertical="center"/>
      <protection hidden="1"/>
    </xf>
    <xf numFmtId="165" fontId="8" fillId="2" borderId="7" xfId="0" applyNumberFormat="1" applyFont="1" applyFill="1" applyBorder="1" applyAlignment="1" applyProtection="1">
      <alignment horizontal="center" vertical="center"/>
      <protection hidden="1"/>
    </xf>
    <xf numFmtId="165" fontId="8" fillId="2" borderId="8" xfId="0" applyNumberFormat="1" applyFont="1" applyFill="1" applyBorder="1" applyAlignment="1" applyProtection="1">
      <alignment horizontal="center" vertical="center"/>
      <protection hidden="1"/>
    </xf>
    <xf numFmtId="165" fontId="1" fillId="0" borderId="3" xfId="0" quotePrefix="1" applyNumberFormat="1" applyFont="1" applyBorder="1" applyAlignment="1" applyProtection="1">
      <alignment horizontal="center" vertical="center"/>
      <protection hidden="1"/>
    </xf>
    <xf numFmtId="165" fontId="1" fillId="0" borderId="10" xfId="0" quotePrefix="1" applyNumberFormat="1" applyFont="1" applyBorder="1" applyAlignment="1" applyProtection="1">
      <alignment horizontal="center" vertical="center"/>
      <protection hidden="1"/>
    </xf>
    <xf numFmtId="165" fontId="1" fillId="0" borderId="5" xfId="0" applyNumberFormat="1" applyFont="1" applyBorder="1" applyAlignment="1" applyProtection="1">
      <alignment horizontal="center" vertical="center"/>
      <protection hidden="1"/>
    </xf>
    <xf numFmtId="165" fontId="1" fillId="0" borderId="29" xfId="0" applyNumberFormat="1" applyFont="1" applyBorder="1" applyAlignment="1" applyProtection="1">
      <alignment horizontal="center" vertical="center"/>
      <protection hidden="1"/>
    </xf>
    <xf numFmtId="0" fontId="29" fillId="4" borderId="6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7" fillId="0" borderId="4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5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indexed="18"/>
        <name val="Times New Roman"/>
        <family val="1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30480</xdr:colOff>
      <xdr:row>40</xdr:row>
      <xdr:rowOff>99060</xdr:rowOff>
    </xdr:to>
    <xdr:sp macro="" textlink="">
      <xdr:nvSpPr>
        <xdr:cNvPr id="8193" name="Object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47625</xdr:colOff>
      <xdr:row>0</xdr:row>
      <xdr:rowOff>38100</xdr:rowOff>
    </xdr:from>
    <xdr:to>
      <xdr:col>8</xdr:col>
      <xdr:colOff>85725</xdr:colOff>
      <xdr:row>41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5A38FD-1BAA-1745-50F3-04BC999B1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6134100" cy="8486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16566</xdr:colOff>
      <xdr:row>0</xdr:row>
      <xdr:rowOff>26091</xdr:rowOff>
    </xdr:from>
    <xdr:to>
      <xdr:col>2</xdr:col>
      <xdr:colOff>683730</xdr:colOff>
      <xdr:row>7</xdr:row>
      <xdr:rowOff>115392</xdr:rowOff>
    </xdr:to>
    <xdr:pic>
      <xdr:nvPicPr>
        <xdr:cNvPr id="2" name="Imag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6" y="26091"/>
          <a:ext cx="2295939" cy="1194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16</xdr:row>
          <xdr:rowOff>76200</xdr:rowOff>
        </xdr:from>
        <xdr:to>
          <xdr:col>0</xdr:col>
          <xdr:colOff>457200</xdr:colOff>
          <xdr:row>18</xdr:row>
          <xdr:rowOff>106680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16566</xdr:colOff>
      <xdr:row>0</xdr:row>
      <xdr:rowOff>26091</xdr:rowOff>
    </xdr:from>
    <xdr:to>
      <xdr:col>2</xdr:col>
      <xdr:colOff>683730</xdr:colOff>
      <xdr:row>7</xdr:row>
      <xdr:rowOff>115392</xdr:rowOff>
    </xdr:to>
    <xdr:pic>
      <xdr:nvPicPr>
        <xdr:cNvPr id="2" name="Image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6" y="26091"/>
          <a:ext cx="2295939" cy="1194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16</xdr:row>
          <xdr:rowOff>76200</xdr:rowOff>
        </xdr:from>
        <xdr:to>
          <xdr:col>0</xdr:col>
          <xdr:colOff>457200</xdr:colOff>
          <xdr:row>17</xdr:row>
          <xdr:rowOff>426720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16566</xdr:colOff>
      <xdr:row>0</xdr:row>
      <xdr:rowOff>26091</xdr:rowOff>
    </xdr:from>
    <xdr:to>
      <xdr:col>2</xdr:col>
      <xdr:colOff>683730</xdr:colOff>
      <xdr:row>7</xdr:row>
      <xdr:rowOff>115392</xdr:rowOff>
    </xdr:to>
    <xdr:pic>
      <xdr:nvPicPr>
        <xdr:cNvPr id="2" name="Imag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6" y="26091"/>
          <a:ext cx="2295939" cy="1194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16</xdr:row>
          <xdr:rowOff>76200</xdr:rowOff>
        </xdr:from>
        <xdr:to>
          <xdr:col>0</xdr:col>
          <xdr:colOff>457200</xdr:colOff>
          <xdr:row>18</xdr:row>
          <xdr:rowOff>7620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16566</xdr:colOff>
      <xdr:row>0</xdr:row>
      <xdr:rowOff>26091</xdr:rowOff>
    </xdr:from>
    <xdr:to>
      <xdr:col>2</xdr:col>
      <xdr:colOff>681388</xdr:colOff>
      <xdr:row>7</xdr:row>
      <xdr:rowOff>114300</xdr:rowOff>
    </xdr:to>
    <xdr:pic>
      <xdr:nvPicPr>
        <xdr:cNvPr id="1255" name="Images 1">
          <a:extLst>
            <a:ext uri="{FF2B5EF4-FFF2-40B4-BE49-F238E27FC236}">
              <a16:creationId xmlns:a16="http://schemas.microsoft.com/office/drawing/2014/main" id="{00000000-0008-0000-04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6" y="26091"/>
          <a:ext cx="2293597" cy="1069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17</xdr:row>
          <xdr:rowOff>0</xdr:rowOff>
        </xdr:from>
        <xdr:to>
          <xdr:col>0</xdr:col>
          <xdr:colOff>502920</xdr:colOff>
          <xdr:row>19</xdr:row>
          <xdr:rowOff>114300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16566</xdr:colOff>
      <xdr:row>0</xdr:row>
      <xdr:rowOff>26091</xdr:rowOff>
    </xdr:from>
    <xdr:to>
      <xdr:col>2</xdr:col>
      <xdr:colOff>683730</xdr:colOff>
      <xdr:row>7</xdr:row>
      <xdr:rowOff>115392</xdr:rowOff>
    </xdr:to>
    <xdr:pic>
      <xdr:nvPicPr>
        <xdr:cNvPr id="3" name="Images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6" y="26091"/>
          <a:ext cx="2295939" cy="1194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251460</xdr:colOff>
          <xdr:row>16</xdr:row>
          <xdr:rowOff>76200</xdr:rowOff>
        </xdr:from>
        <xdr:to>
          <xdr:col>0</xdr:col>
          <xdr:colOff>609600</xdr:colOff>
          <xdr:row>20</xdr:row>
          <xdr:rowOff>99060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26091</xdr:rowOff>
    </xdr:from>
    <xdr:to>
      <xdr:col>2</xdr:col>
      <xdr:colOff>683731</xdr:colOff>
      <xdr:row>7</xdr:row>
      <xdr:rowOff>38100</xdr:rowOff>
    </xdr:to>
    <xdr:pic>
      <xdr:nvPicPr>
        <xdr:cNvPr id="2" name="Images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91"/>
          <a:ext cx="2312506" cy="1288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15</xdr:row>
          <xdr:rowOff>68580</xdr:rowOff>
        </xdr:from>
        <xdr:to>
          <xdr:col>0</xdr:col>
          <xdr:colOff>556260</xdr:colOff>
          <xdr:row>19</xdr:row>
          <xdr:rowOff>114300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7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16566</xdr:colOff>
      <xdr:row>0</xdr:row>
      <xdr:rowOff>26091</xdr:rowOff>
    </xdr:from>
    <xdr:to>
      <xdr:col>2</xdr:col>
      <xdr:colOff>618866</xdr:colOff>
      <xdr:row>6</xdr:row>
      <xdr:rowOff>133350</xdr:rowOff>
    </xdr:to>
    <xdr:pic>
      <xdr:nvPicPr>
        <xdr:cNvPr id="3" name="Imag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6" y="26091"/>
          <a:ext cx="2231075" cy="1221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21</xdr:row>
          <xdr:rowOff>38100</xdr:rowOff>
        </xdr:from>
        <xdr:to>
          <xdr:col>0</xdr:col>
          <xdr:colOff>548640</xdr:colOff>
          <xdr:row>25</xdr:row>
          <xdr:rowOff>83820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8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4D7EEE5-0FB3-4F9D-B233-F3A2A3D6BC2A}" name="Tableau2681012" displayName="Tableau2681012" ref="D4:D16" totalsRowShown="0" headerRowDxfId="55" dataDxfId="54" tableBorderDxfId="53">
  <autoFilter ref="D4:D16" xr:uid="{76DDA2BC-BC75-46DF-B8B6-94E5D272F613}"/>
  <tableColumns count="1">
    <tableColumn id="1" xr3:uid="{8998C4E9-C916-4127-9983-ED09E787AB87}" name="CDRP -  1000" dataDxfId="5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4A8D5E7-CBE2-4114-9244-D6385605505C}" name="Tableau379111317" displayName="Tableau379111317" ref="E4:E16" totalsRowShown="0" headerRowDxfId="19" dataDxfId="18" tableBorderDxfId="17">
  <autoFilter ref="E4:E16" xr:uid="{630E85C2-9DAE-49A6-A4E5-49C44E97136F}"/>
  <tableColumns count="1">
    <tableColumn id="1" xr3:uid="{6D0ED3C3-9DAE-48E6-BC22-2F9ED7D74915}" name="N°compte" dataDxfId="16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F15B28F-BF8E-4CCC-8A40-5B1508598CF3}" name="Tableau26810121618" displayName="Tableau26810121618" ref="D4:D16" totalsRowShown="0" headerRowDxfId="15" dataDxfId="14" tableBorderDxfId="13">
  <autoFilter ref="D4:D16" xr:uid="{194375EE-D151-4E93-9195-C462929DA62E}"/>
  <tableColumns count="1">
    <tableColumn id="1" xr3:uid="{4EE4927C-B15C-4F5D-9B37-F3D00ABD8768}" name="COLLECTE" dataDxfId="12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C326CFC-20C1-43CE-B247-C71AE7ED230A}" name="Tableau37911131719" displayName="Tableau37911131719" ref="E4:E16" totalsRowShown="0" headerRowDxfId="11" dataDxfId="10" tableBorderDxfId="9">
  <autoFilter ref="E4:E16" xr:uid="{6374D502-5900-4CA7-9DB0-EA1FF31ADBA4}"/>
  <tableColumns count="1">
    <tableColumn id="1" xr3:uid="{B88BADEB-54AA-4158-9888-09831E564CFD}" name="N°compte" dataDxfId="8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E66E1E6-7065-4F59-931A-211F3F081950}" name="Tableau26" displayName="Tableau26" ref="D4:D22" totalsRowShown="0" headerRowDxfId="7" dataDxfId="6" tableBorderDxfId="5">
  <autoFilter ref="D4:D22" xr:uid="{A48C7C1B-17B8-456D-846D-D0E523C3C515}"/>
  <tableColumns count="1">
    <tableColumn id="1" xr3:uid="{5653AAFA-47C8-4D0B-89DB-BDD40DCB3B72}" name="FORMATION - 7000" dataDxfId="4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AD22DF0-A3FF-4C53-9041-F96D44E001D7}" name="Tableau37" displayName="Tableau37" ref="E4:E22" totalsRowShown="0" headerRowDxfId="3" dataDxfId="2" tableBorderDxfId="1">
  <autoFilter ref="E4:E22" xr:uid="{8109313B-EC24-4B34-9322-18A983AEC0AC}"/>
  <tableColumns count="1">
    <tableColumn id="1" xr3:uid="{8EE199FC-01E4-450D-89E8-71942FA4E36F}" name="N°compte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91A593E-03F2-4665-AFB4-53D997391FDB}" name="Tableau3791113" displayName="Tableau3791113" ref="E4:E16" totalsRowShown="0" headerRowDxfId="51" dataDxfId="50" tableBorderDxfId="49">
  <autoFilter ref="E4:E16" xr:uid="{330D5345-E84A-40A6-82EA-8E815BB5F908}"/>
  <tableColumns count="1">
    <tableColumn id="1" xr3:uid="{9B91CC0C-1632-4C20-88F3-1B842F25F836}" name="N°compte" dataDxfId="4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AB243D1-AA75-485B-B655-0AA707EFC6E8}" name="Tableau26810" displayName="Tableau26810" ref="D4:D16" totalsRowShown="0" headerRowDxfId="47" dataDxfId="46" tableBorderDxfId="45">
  <autoFilter ref="D4:D16" xr:uid="{5F8038AF-28B0-48A4-8070-443727BFBCC5}"/>
  <tableColumns count="1">
    <tableColumn id="1" xr3:uid="{EF897CCE-DE0C-47D8-9E91-AA52E5FD9E11}" name="COMMUNICATION - 2000" dataDxfId="4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2248A2E-CB77-425B-9AF8-3D2DDDD0EF12}" name="Tableau37911" displayName="Tableau37911" ref="E4:E16" totalsRowShown="0" headerRowDxfId="43" dataDxfId="42" tableBorderDxfId="41">
  <autoFilter ref="E4:E16" xr:uid="{CBF23425-76F8-480C-B141-6A56216D470F}"/>
  <tableColumns count="1">
    <tableColumn id="1" xr3:uid="{17D0F05A-03ED-4A16-BD9F-803E594F2FB0}" name="N°compte" dataDxfId="4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2FC1540-83D2-44C4-8BE7-0BE7BF0185AB}" name="Tableau268" displayName="Tableau268" ref="D4:D16" totalsRowShown="0" headerRowDxfId="39" dataDxfId="38" tableBorderDxfId="37">
  <autoFilter ref="D4:D16" xr:uid="{FFF74B87-5101-444F-AFBE-D919CAFB130D}"/>
  <tableColumns count="1">
    <tableColumn id="1" xr3:uid="{281CC9F0-7B63-45FF-B151-C4A84C4862D6}" name="PRATIQUE &amp;ADHESIONS- 3000" dataDxfId="3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6E6AD02-0C10-4FC8-AADF-202150AEB5D9}" name="Tableau379" displayName="Tableau379" ref="E4:E16" totalsRowShown="0" headerRowDxfId="35" dataDxfId="34" tableBorderDxfId="33">
  <autoFilter ref="E4:E16" xr:uid="{8821E891-7861-45B5-9CA0-95F2A2B1536D}"/>
  <tableColumns count="1">
    <tableColumn id="1" xr3:uid="{80CACC37-5E63-4489-8070-81B81C56B8D8}" name="N°compte" dataDxfId="32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F5DC73-90D9-4A42-A741-285AE5D2AC21}" name="Tableau2" displayName="Tableau2" ref="D4:D17" totalsRowShown="0" headerRowDxfId="31" dataDxfId="30" tableBorderDxfId="29">
  <autoFilter ref="D4:D17" xr:uid="{AE3401D7-66CF-D544-AD17-C84F0BE70E7C}"/>
  <tableColumns count="1">
    <tableColumn id="1" xr3:uid="{7669EEB0-EC94-1C49-8E28-EAE4296CEFEE}" name="SEJOURS - 5000" dataDxfId="28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AAA835-5D24-B141-B784-28ACEDAE3B95}" name="Tableau3" displayName="Tableau3" ref="E4:E17" totalsRowShown="0" headerRowDxfId="27" dataDxfId="26" tableBorderDxfId="25">
  <autoFilter ref="E4:E17" xr:uid="{3435D9E6-A9E4-A54F-B663-94C647D17F8D}"/>
  <tableColumns count="1">
    <tableColumn id="1" xr3:uid="{C648E84D-9610-6E45-8622-3F793CE63C9D}" name="N°compte" dataDxfId="24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CED390B-D8FB-488A-BA6F-4E0B85AFD5AE}" name="Tableau268101216" displayName="Tableau268101216" ref="D4:D16" totalsRowShown="0" headerRowDxfId="23" dataDxfId="22" tableBorderDxfId="21">
  <autoFilter ref="D4:D16" xr:uid="{9C667EF6-D9BB-487B-8CED-B39B4BF977EB}"/>
  <tableColumns count="1">
    <tableColumn id="1" xr3:uid="{0698075A-DB5C-4F9F-8019-E42FB3B61E38}" name="CDSI - 6000" dataDxfId="2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lpes-maritimes@ffrandonnee.fr" TargetMode="External"/><Relationship Id="rId6" Type="http://schemas.openxmlformats.org/officeDocument/2006/relationships/table" Target="../tables/table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table" Target="../tables/table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lpes-maritimes@ffrandonnee.fr" TargetMode="External"/><Relationship Id="rId6" Type="http://schemas.openxmlformats.org/officeDocument/2006/relationships/table" Target="../tables/table3.xml"/><Relationship Id="rId5" Type="http://schemas.openxmlformats.org/officeDocument/2006/relationships/ctrlProp" Target="../ctrlProps/ctrlProp2.xml"/><Relationship Id="rId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7" Type="http://schemas.openxmlformats.org/officeDocument/2006/relationships/table" Target="../tables/table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lpes-maritimes@ffrandonnee.fr" TargetMode="External"/><Relationship Id="rId6" Type="http://schemas.openxmlformats.org/officeDocument/2006/relationships/table" Target="../tables/table5.xml"/><Relationship Id="rId5" Type="http://schemas.openxmlformats.org/officeDocument/2006/relationships/ctrlProp" Target="../ctrlProps/ctrlProp3.xml"/><Relationship Id="rId4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7" Type="http://schemas.openxmlformats.org/officeDocument/2006/relationships/table" Target="../tables/table8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lpes-maritimes@ffrandonnee.fr" TargetMode="External"/><Relationship Id="rId6" Type="http://schemas.openxmlformats.org/officeDocument/2006/relationships/table" Target="../tables/table7.xm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7" Type="http://schemas.openxmlformats.org/officeDocument/2006/relationships/table" Target="../tables/table10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alpes-maritimes@ffrandonnee.fr" TargetMode="External"/><Relationship Id="rId6" Type="http://schemas.openxmlformats.org/officeDocument/2006/relationships/table" Target="../tables/table9.xml"/><Relationship Id="rId5" Type="http://schemas.openxmlformats.org/officeDocument/2006/relationships/ctrlProp" Target="../ctrlProps/ctrlProp5.xml"/><Relationship Id="rId4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7" Type="http://schemas.openxmlformats.org/officeDocument/2006/relationships/table" Target="../tables/table12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lpes-maritimes@ffrandonnee.fr" TargetMode="External"/><Relationship Id="rId6" Type="http://schemas.openxmlformats.org/officeDocument/2006/relationships/table" Target="../tables/table11.xml"/><Relationship Id="rId5" Type="http://schemas.openxmlformats.org/officeDocument/2006/relationships/ctrlProp" Target="../ctrlProps/ctrlProp6.xml"/><Relationship Id="rId4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7" Type="http://schemas.openxmlformats.org/officeDocument/2006/relationships/table" Target="../tables/table14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alpes-maritimes@ffrandonnee.fr" TargetMode="External"/><Relationship Id="rId6" Type="http://schemas.openxmlformats.org/officeDocument/2006/relationships/table" Target="../tables/table13.xml"/><Relationship Id="rId5" Type="http://schemas.openxmlformats.org/officeDocument/2006/relationships/ctrlProp" Target="../ctrlProps/ctrlProp7.xml"/><Relationship Id="rId4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983C-70C1-4016-9505-A88A30B01DAE}">
  <sheetPr codeName="Feuil2"/>
  <dimension ref="I1:J15"/>
  <sheetViews>
    <sheetView zoomScaleNormal="100" workbookViewId="0">
      <selection activeCell="L9" sqref="L9"/>
    </sheetView>
  </sheetViews>
  <sheetFormatPr baseColWidth="10" defaultColWidth="11.44140625" defaultRowHeight="13.2" x14ac:dyDescent="0.25"/>
  <sheetData>
    <row r="1" spans="9:10" ht="24.75" customHeight="1" x14ac:dyDescent="0.25">
      <c r="I1" s="173" t="s">
        <v>215</v>
      </c>
      <c r="J1" s="173"/>
    </row>
    <row r="3" spans="9:10" ht="23.25" customHeight="1" x14ac:dyDescent="0.25"/>
    <row r="4" spans="9:10" ht="23.25" customHeight="1" x14ac:dyDescent="0.25"/>
    <row r="5" spans="9:10" ht="23.25" customHeight="1" x14ac:dyDescent="0.25"/>
    <row r="6" spans="9:10" ht="23.25" customHeight="1" x14ac:dyDescent="0.25"/>
    <row r="7" spans="9:10" ht="23.25" customHeight="1" x14ac:dyDescent="0.25"/>
    <row r="8" spans="9:10" ht="23.25" customHeight="1" x14ac:dyDescent="0.25"/>
    <row r="9" spans="9:10" ht="23.25" customHeight="1" x14ac:dyDescent="0.25"/>
    <row r="10" spans="9:10" ht="23.25" customHeight="1" x14ac:dyDescent="0.25"/>
    <row r="11" spans="9:10" ht="23.25" customHeight="1" x14ac:dyDescent="0.25"/>
    <row r="12" spans="9:10" ht="23.25" customHeight="1" x14ac:dyDescent="0.25"/>
    <row r="13" spans="9:10" ht="23.25" customHeight="1" x14ac:dyDescent="0.25"/>
    <row r="14" spans="9:10" ht="23.25" customHeight="1" x14ac:dyDescent="0.25"/>
    <row r="15" spans="9:10" ht="23.25" customHeight="1" x14ac:dyDescent="0.25"/>
  </sheetData>
  <sheetProtection algorithmName="SHA-512" hashValue="QEr2+niHhzDeT1znI0t9cYnUr+Zs4sUA1+JAKVQSn/R0dUVzNGH2ejjlFn1v8K7fsM4xtaa5d2NTcOPPQs9P4g==" saltValue="OTfnrtcA9gWxT9lHsX4T0Q==" spinCount="100000" sheet="1" objects="1" scenarios="1"/>
  <mergeCells count="1">
    <mergeCell ref="I1:J1"/>
  </mergeCells>
  <pageMargins left="0" right="0" top="0" bottom="0" header="0" footer="0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B181E-6446-46EE-85A1-34E5068818BA}">
  <sheetPr codeName="Feuil10"/>
  <dimension ref="B1:X46"/>
  <sheetViews>
    <sheetView topLeftCell="K1" zoomScale="130" zoomScaleNormal="130" workbookViewId="0">
      <selection activeCell="Q8" sqref="Q8"/>
    </sheetView>
  </sheetViews>
  <sheetFormatPr baseColWidth="10" defaultColWidth="11.44140625" defaultRowHeight="13.2" x14ac:dyDescent="0.25"/>
  <cols>
    <col min="2" max="2" width="44.33203125" customWidth="1"/>
    <col min="5" max="5" width="44.33203125" customWidth="1"/>
    <col min="8" max="8" width="44.33203125" customWidth="1"/>
    <col min="11" max="11" width="44.33203125" customWidth="1"/>
    <col min="14" max="14" width="44.33203125" customWidth="1"/>
    <col min="17" max="17" width="44.33203125" customWidth="1"/>
    <col min="20" max="20" width="44.33203125" customWidth="1"/>
    <col min="23" max="23" width="54.6640625" customWidth="1"/>
  </cols>
  <sheetData>
    <row r="1" spans="2:24" ht="15.75" customHeight="1" thickBot="1" x14ac:dyDescent="0.3">
      <c r="B1" s="35" t="s">
        <v>147</v>
      </c>
      <c r="C1" s="36">
        <v>1100</v>
      </c>
      <c r="E1" s="35" t="s">
        <v>89</v>
      </c>
      <c r="F1" s="36">
        <v>2010</v>
      </c>
      <c r="H1" s="35" t="s">
        <v>101</v>
      </c>
      <c r="I1" s="40">
        <v>3010</v>
      </c>
      <c r="J1" s="42" t="s">
        <v>235</v>
      </c>
      <c r="K1" s="41" t="s">
        <v>112</v>
      </c>
      <c r="L1" s="36">
        <v>5010</v>
      </c>
      <c r="N1" s="35" t="s">
        <v>117</v>
      </c>
      <c r="O1" s="36">
        <v>6010</v>
      </c>
      <c r="Q1" s="35" t="s">
        <v>124</v>
      </c>
      <c r="R1" s="36">
        <v>6201</v>
      </c>
      <c r="T1" s="68" t="s">
        <v>131</v>
      </c>
      <c r="U1" s="69">
        <v>7010</v>
      </c>
      <c r="W1" s="106" t="s">
        <v>148</v>
      </c>
      <c r="X1" s="106"/>
    </row>
    <row r="2" spans="2:24" ht="15.75" customHeight="1" x14ac:dyDescent="0.25">
      <c r="B2" s="35" t="s">
        <v>149</v>
      </c>
      <c r="C2" s="36">
        <v>1110</v>
      </c>
      <c r="E2" s="35" t="s">
        <v>150</v>
      </c>
      <c r="F2" s="36">
        <v>2020</v>
      </c>
      <c r="H2" s="35" t="s">
        <v>102</v>
      </c>
      <c r="I2" s="36">
        <v>3020</v>
      </c>
      <c r="K2" s="35" t="s">
        <v>233</v>
      </c>
      <c r="L2" s="36">
        <v>5200</v>
      </c>
      <c r="N2" s="35" t="s">
        <v>244</v>
      </c>
      <c r="O2" s="36">
        <v>6020</v>
      </c>
      <c r="Q2" s="35" t="s">
        <v>125</v>
      </c>
      <c r="R2" s="36">
        <v>6202</v>
      </c>
      <c r="T2" s="68" t="s">
        <v>132</v>
      </c>
      <c r="U2" s="69">
        <v>7020</v>
      </c>
      <c r="W2" s="35" t="s">
        <v>151</v>
      </c>
      <c r="X2" s="36">
        <v>3500</v>
      </c>
    </row>
    <row r="3" spans="2:24" ht="15.75" customHeight="1" x14ac:dyDescent="0.25">
      <c r="B3" s="37" t="s">
        <v>152</v>
      </c>
      <c r="C3" s="36">
        <v>1130</v>
      </c>
      <c r="E3" s="37" t="s">
        <v>153</v>
      </c>
      <c r="F3" s="36">
        <v>2030</v>
      </c>
      <c r="H3" s="35" t="s">
        <v>154</v>
      </c>
      <c r="I3" s="36">
        <v>3100</v>
      </c>
      <c r="K3" s="37" t="s">
        <v>234</v>
      </c>
      <c r="L3" s="36">
        <v>5210</v>
      </c>
      <c r="N3" s="35" t="s">
        <v>118</v>
      </c>
      <c r="O3" s="36">
        <v>6170</v>
      </c>
      <c r="Q3" s="35" t="s">
        <v>245</v>
      </c>
      <c r="R3" s="116">
        <v>6211</v>
      </c>
      <c r="T3" s="68" t="s">
        <v>133</v>
      </c>
      <c r="U3" s="69">
        <v>7040</v>
      </c>
      <c r="W3" s="35" t="s">
        <v>155</v>
      </c>
      <c r="X3" s="36">
        <v>3501</v>
      </c>
    </row>
    <row r="4" spans="2:24" ht="15.75" customHeight="1" x14ac:dyDescent="0.25">
      <c r="B4" s="35" t="s">
        <v>156</v>
      </c>
      <c r="C4" s="36">
        <v>1200</v>
      </c>
      <c r="E4" s="35" t="s">
        <v>157</v>
      </c>
      <c r="F4" s="36">
        <v>2040</v>
      </c>
      <c r="H4" s="35" t="s">
        <v>104</v>
      </c>
      <c r="I4" s="36">
        <v>3110</v>
      </c>
      <c r="K4" s="35" t="s">
        <v>232</v>
      </c>
      <c r="L4" s="36">
        <v>5314</v>
      </c>
      <c r="N4" s="35" t="s">
        <v>239</v>
      </c>
      <c r="O4" s="116">
        <v>6111</v>
      </c>
      <c r="Q4" s="35" t="s">
        <v>246</v>
      </c>
      <c r="R4" s="116">
        <v>6283</v>
      </c>
      <c r="T4" s="74" t="s">
        <v>134</v>
      </c>
      <c r="U4" s="69">
        <v>7050</v>
      </c>
      <c r="W4" s="35" t="s">
        <v>158</v>
      </c>
      <c r="X4" s="36">
        <v>3502</v>
      </c>
    </row>
    <row r="5" spans="2:24" ht="15.75" customHeight="1" x14ac:dyDescent="0.25">
      <c r="B5" s="35" t="s">
        <v>159</v>
      </c>
      <c r="C5" s="36">
        <v>1310</v>
      </c>
      <c r="E5" s="35" t="s">
        <v>93</v>
      </c>
      <c r="F5" s="36">
        <v>2050</v>
      </c>
      <c r="H5" s="35" t="s">
        <v>105</v>
      </c>
      <c r="I5" s="36">
        <v>3200</v>
      </c>
      <c r="K5" s="35" t="s">
        <v>231</v>
      </c>
      <c r="L5" s="36">
        <v>5315</v>
      </c>
      <c r="N5" s="35" t="s">
        <v>180</v>
      </c>
      <c r="O5" s="116">
        <v>6183</v>
      </c>
      <c r="Q5" s="35" t="s">
        <v>247</v>
      </c>
      <c r="R5" s="116">
        <v>6285</v>
      </c>
      <c r="T5" s="68" t="s">
        <v>135</v>
      </c>
      <c r="U5" s="69">
        <v>7060</v>
      </c>
      <c r="W5" s="35" t="s">
        <v>160</v>
      </c>
      <c r="X5" s="36">
        <v>3503</v>
      </c>
    </row>
    <row r="6" spans="2:24" ht="15.75" customHeight="1" x14ac:dyDescent="0.25">
      <c r="B6" s="35" t="s">
        <v>161</v>
      </c>
      <c r="C6" s="36">
        <v>1410</v>
      </c>
      <c r="E6" s="35" t="s">
        <v>94</v>
      </c>
      <c r="F6" s="36">
        <v>2060</v>
      </c>
      <c r="H6" s="35" t="s">
        <v>162</v>
      </c>
      <c r="I6" s="36">
        <v>3300</v>
      </c>
      <c r="K6" s="115" t="s">
        <v>230</v>
      </c>
      <c r="L6" s="116">
        <v>5316</v>
      </c>
      <c r="N6" s="35" t="s">
        <v>181</v>
      </c>
      <c r="O6" s="116">
        <v>6185</v>
      </c>
      <c r="Q6" s="35" t="s">
        <v>248</v>
      </c>
      <c r="R6" s="116">
        <v>6280</v>
      </c>
      <c r="T6" s="68" t="s">
        <v>136</v>
      </c>
      <c r="U6" s="69">
        <v>7070</v>
      </c>
      <c r="W6" s="35" t="s">
        <v>163</v>
      </c>
      <c r="X6" s="36">
        <v>3504</v>
      </c>
    </row>
    <row r="7" spans="2:24" ht="15.75" customHeight="1" x14ac:dyDescent="0.25">
      <c r="B7" s="35" t="s">
        <v>164</v>
      </c>
      <c r="C7" s="36">
        <v>1420</v>
      </c>
      <c r="E7" s="35" t="s">
        <v>165</v>
      </c>
      <c r="F7" s="36">
        <v>2070</v>
      </c>
      <c r="H7" s="35" t="s">
        <v>107</v>
      </c>
      <c r="I7" s="36">
        <v>3400</v>
      </c>
      <c r="K7" s="35" t="s">
        <v>228</v>
      </c>
      <c r="L7" s="36">
        <v>5308</v>
      </c>
      <c r="N7" s="35" t="s">
        <v>242</v>
      </c>
      <c r="O7" s="116">
        <v>6180</v>
      </c>
      <c r="Q7" s="118" t="s">
        <v>249</v>
      </c>
      <c r="R7" s="116">
        <v>6287</v>
      </c>
      <c r="T7" s="68" t="s">
        <v>137</v>
      </c>
      <c r="U7" s="69">
        <v>7080</v>
      </c>
      <c r="W7" s="35" t="s">
        <v>166</v>
      </c>
      <c r="X7" s="36">
        <v>3505</v>
      </c>
    </row>
    <row r="8" spans="2:24" ht="15.75" customHeight="1" x14ac:dyDescent="0.25">
      <c r="B8" s="35" t="s">
        <v>167</v>
      </c>
      <c r="C8" s="36">
        <v>1430</v>
      </c>
      <c r="E8" s="38"/>
      <c r="F8" s="38"/>
      <c r="H8" s="35" t="s">
        <v>108</v>
      </c>
      <c r="I8" s="36">
        <v>3900</v>
      </c>
      <c r="K8" s="35" t="s">
        <v>229</v>
      </c>
      <c r="L8" s="36">
        <v>5309</v>
      </c>
      <c r="N8" s="118" t="s">
        <v>243</v>
      </c>
      <c r="O8" s="116">
        <v>6187</v>
      </c>
      <c r="Q8" s="35" t="s">
        <v>250</v>
      </c>
      <c r="R8" s="36">
        <v>6286</v>
      </c>
      <c r="T8" s="68" t="s">
        <v>138</v>
      </c>
      <c r="U8" s="69">
        <v>7090</v>
      </c>
      <c r="W8" s="35" t="s">
        <v>168</v>
      </c>
      <c r="X8" s="36">
        <v>3506</v>
      </c>
    </row>
    <row r="9" spans="2:24" ht="15.75" customHeight="1" x14ac:dyDescent="0.25">
      <c r="B9" s="35" t="s">
        <v>169</v>
      </c>
      <c r="C9" s="36">
        <v>1500</v>
      </c>
      <c r="E9" s="38"/>
      <c r="F9" s="38"/>
      <c r="H9" s="35"/>
      <c r="I9" s="36"/>
      <c r="K9" s="35" t="s">
        <v>208</v>
      </c>
      <c r="L9" s="36">
        <v>5310</v>
      </c>
      <c r="N9" s="35" t="s">
        <v>172</v>
      </c>
      <c r="O9" s="36">
        <v>6111</v>
      </c>
      <c r="Q9" s="35" t="s">
        <v>192</v>
      </c>
      <c r="R9" s="36">
        <v>6211</v>
      </c>
      <c r="T9" s="68" t="s">
        <v>139</v>
      </c>
      <c r="U9" s="69">
        <v>7091</v>
      </c>
      <c r="W9" s="43">
        <v>-3507</v>
      </c>
      <c r="X9" s="36">
        <v>3507</v>
      </c>
    </row>
    <row r="10" spans="2:24" ht="15.75" customHeight="1" x14ac:dyDescent="0.25">
      <c r="B10" s="35" t="s">
        <v>170</v>
      </c>
      <c r="C10" s="36">
        <v>1610</v>
      </c>
      <c r="E10" s="38"/>
      <c r="F10" s="38"/>
      <c r="K10" s="35" t="s">
        <v>209</v>
      </c>
      <c r="L10" s="36">
        <v>5311</v>
      </c>
      <c r="N10" s="35" t="s">
        <v>175</v>
      </c>
      <c r="O10" s="36">
        <v>6121</v>
      </c>
      <c r="Q10" s="35" t="s">
        <v>198</v>
      </c>
      <c r="R10" s="36">
        <v>6221</v>
      </c>
      <c r="T10" s="68" t="s">
        <v>140</v>
      </c>
      <c r="U10" s="69">
        <v>7092</v>
      </c>
      <c r="W10" s="43">
        <v>-3508</v>
      </c>
      <c r="X10" s="36">
        <v>3508</v>
      </c>
    </row>
    <row r="11" spans="2:24" ht="15.75" customHeight="1" x14ac:dyDescent="0.25">
      <c r="B11" s="35" t="s">
        <v>171</v>
      </c>
      <c r="C11" s="36">
        <v>1640</v>
      </c>
      <c r="E11" s="38"/>
      <c r="F11" s="38"/>
      <c r="H11" s="38"/>
      <c r="I11" s="38"/>
      <c r="K11" s="35" t="s">
        <v>210</v>
      </c>
      <c r="L11" s="36">
        <v>5312</v>
      </c>
      <c r="N11" s="35" t="s">
        <v>119</v>
      </c>
      <c r="O11" s="36">
        <v>6130</v>
      </c>
      <c r="Q11" s="35" t="s">
        <v>126</v>
      </c>
      <c r="R11" s="36">
        <v>6230</v>
      </c>
      <c r="T11" s="68" t="s">
        <v>141</v>
      </c>
      <c r="U11" s="69">
        <v>7093</v>
      </c>
      <c r="X11" s="38"/>
    </row>
    <row r="12" spans="2:24" ht="15.75" customHeight="1" x14ac:dyDescent="0.25">
      <c r="B12" s="38"/>
      <c r="C12" s="38"/>
      <c r="E12" s="38"/>
      <c r="F12" s="38"/>
      <c r="H12" s="38"/>
      <c r="I12" s="38"/>
      <c r="K12" s="35" t="s">
        <v>211</v>
      </c>
      <c r="L12" s="36">
        <v>5315</v>
      </c>
      <c r="N12" s="35" t="s">
        <v>120</v>
      </c>
      <c r="O12" s="36">
        <v>6140</v>
      </c>
      <c r="Q12" s="35" t="s">
        <v>127</v>
      </c>
      <c r="R12" s="36">
        <v>6240</v>
      </c>
      <c r="T12" s="68" t="s">
        <v>142</v>
      </c>
      <c r="U12" s="69">
        <v>7094</v>
      </c>
      <c r="W12" s="38"/>
      <c r="X12" s="38"/>
    </row>
    <row r="13" spans="2:24" ht="15.75" customHeight="1" x14ac:dyDescent="0.25">
      <c r="B13" s="38"/>
      <c r="C13" s="38"/>
      <c r="E13" s="38"/>
      <c r="F13" s="38"/>
      <c r="H13" s="38"/>
      <c r="I13" s="38"/>
      <c r="K13" s="35" t="s">
        <v>212</v>
      </c>
      <c r="L13" s="36">
        <v>5318</v>
      </c>
      <c r="N13" s="35" t="s">
        <v>121</v>
      </c>
      <c r="O13" s="36">
        <v>6150</v>
      </c>
      <c r="Q13" s="35" t="s">
        <v>128</v>
      </c>
      <c r="R13" s="36">
        <v>6250</v>
      </c>
      <c r="T13" s="68" t="s">
        <v>221</v>
      </c>
      <c r="U13" s="69">
        <v>7095</v>
      </c>
      <c r="W13" s="38"/>
      <c r="X13" s="38"/>
    </row>
    <row r="14" spans="2:24" ht="15.75" customHeight="1" x14ac:dyDescent="0.25">
      <c r="B14" s="38"/>
      <c r="C14" s="38"/>
      <c r="E14" s="38"/>
      <c r="F14" s="38"/>
      <c r="H14" s="38"/>
      <c r="I14" s="38"/>
      <c r="N14" s="112" t="s">
        <v>178</v>
      </c>
      <c r="O14" s="36">
        <v>6180</v>
      </c>
      <c r="Q14" s="35" t="s">
        <v>199</v>
      </c>
      <c r="R14" s="36">
        <v>6280</v>
      </c>
      <c r="T14" s="68" t="s">
        <v>143</v>
      </c>
      <c r="U14" s="69">
        <v>7011</v>
      </c>
      <c r="W14" s="38"/>
      <c r="X14" s="38"/>
    </row>
    <row r="15" spans="2:24" ht="15.75" customHeight="1" x14ac:dyDescent="0.25">
      <c r="B15" s="38"/>
      <c r="C15" s="38"/>
      <c r="E15" s="38"/>
      <c r="F15" s="38"/>
      <c r="H15" s="38"/>
      <c r="I15" s="38"/>
      <c r="N15" s="35" t="s">
        <v>180</v>
      </c>
      <c r="O15" s="36">
        <v>6183</v>
      </c>
      <c r="Q15" s="35" t="s">
        <v>201</v>
      </c>
      <c r="R15" s="36">
        <v>6283</v>
      </c>
      <c r="T15" s="68" t="s">
        <v>144</v>
      </c>
      <c r="U15" s="69">
        <v>7012</v>
      </c>
      <c r="W15" s="38"/>
      <c r="X15" s="38"/>
    </row>
    <row r="16" spans="2:24" ht="15.75" customHeight="1" x14ac:dyDescent="0.25">
      <c r="B16" s="38"/>
      <c r="C16" s="38"/>
      <c r="E16" s="38"/>
      <c r="F16" s="38"/>
      <c r="H16" s="38"/>
      <c r="I16" s="38"/>
      <c r="N16" s="35" t="s">
        <v>181</v>
      </c>
      <c r="O16" s="36">
        <v>6185</v>
      </c>
      <c r="Q16" s="35" t="s">
        <v>207</v>
      </c>
      <c r="R16" s="36">
        <v>6285</v>
      </c>
      <c r="T16" s="68" t="s">
        <v>145</v>
      </c>
      <c r="U16" s="69">
        <v>7013</v>
      </c>
      <c r="W16" s="38"/>
      <c r="X16" s="38"/>
    </row>
    <row r="17" spans="2:24" ht="15.75" customHeight="1" x14ac:dyDescent="0.25">
      <c r="B17" s="38"/>
      <c r="C17" s="38"/>
      <c r="E17" s="38"/>
      <c r="F17" s="38"/>
      <c r="H17" s="38"/>
      <c r="I17" s="38"/>
      <c r="T17" s="68" t="s">
        <v>146</v>
      </c>
      <c r="U17" s="69">
        <v>7014</v>
      </c>
      <c r="W17" s="38"/>
      <c r="X17" s="38"/>
    </row>
    <row r="18" spans="2:24" ht="15.75" customHeight="1" x14ac:dyDescent="0.25">
      <c r="B18" s="38"/>
      <c r="C18" s="38"/>
      <c r="E18" s="38"/>
      <c r="F18" s="38"/>
      <c r="H18" s="38"/>
      <c r="I18" s="38"/>
      <c r="O18" s="36"/>
      <c r="T18" s="68" t="s">
        <v>222</v>
      </c>
      <c r="U18" s="69">
        <v>7015</v>
      </c>
      <c r="W18" s="38"/>
      <c r="X18" s="38"/>
    </row>
    <row r="19" spans="2:24" ht="15.75" customHeight="1" x14ac:dyDescent="0.25">
      <c r="B19" s="38"/>
      <c r="C19" s="38"/>
      <c r="E19" s="38"/>
      <c r="F19" s="38"/>
      <c r="H19" s="38"/>
      <c r="I19" s="38"/>
      <c r="Q19" s="35"/>
      <c r="R19" s="36"/>
      <c r="T19" s="38"/>
      <c r="U19" s="38"/>
      <c r="W19" s="38"/>
      <c r="X19" s="38"/>
    </row>
    <row r="20" spans="2:24" ht="15.75" customHeight="1" x14ac:dyDescent="0.25">
      <c r="B20" s="38"/>
      <c r="C20" s="38"/>
      <c r="E20" s="38"/>
      <c r="F20" s="38"/>
      <c r="H20" s="38"/>
      <c r="I20" s="38"/>
      <c r="Q20" s="35"/>
      <c r="R20" s="36"/>
      <c r="T20" s="38"/>
      <c r="U20" s="38"/>
      <c r="W20" s="38"/>
      <c r="X20" s="38"/>
    </row>
    <row r="21" spans="2:24" ht="15.75" customHeight="1" x14ac:dyDescent="0.25">
      <c r="B21" s="38"/>
      <c r="C21" s="38"/>
      <c r="E21" s="38"/>
      <c r="F21" s="38"/>
      <c r="H21" s="38"/>
      <c r="I21" s="38"/>
      <c r="T21" s="38"/>
      <c r="U21" s="38"/>
      <c r="W21" s="38"/>
      <c r="X21" s="38"/>
    </row>
    <row r="22" spans="2:24" ht="15.75" customHeight="1" x14ac:dyDescent="0.25">
      <c r="B22" s="38"/>
      <c r="C22" s="38"/>
      <c r="E22" s="38"/>
      <c r="F22" s="38"/>
      <c r="H22" s="38"/>
      <c r="I22" s="38"/>
      <c r="K22" s="38"/>
      <c r="L22" s="38"/>
      <c r="Q22" s="38"/>
      <c r="R22" s="38"/>
      <c r="T22" s="38"/>
      <c r="U22" s="38"/>
      <c r="W22" s="38"/>
      <c r="X22" s="38"/>
    </row>
    <row r="23" spans="2:24" ht="15.75" customHeight="1" x14ac:dyDescent="0.25">
      <c r="B23" s="38"/>
      <c r="C23" s="38"/>
      <c r="E23" s="38"/>
      <c r="F23" s="38"/>
      <c r="H23" s="38"/>
      <c r="I23" s="38"/>
      <c r="K23" s="38"/>
      <c r="L23" s="38"/>
      <c r="T23" s="38"/>
      <c r="U23" s="38"/>
      <c r="W23" s="38"/>
      <c r="X23" s="38"/>
    </row>
    <row r="24" spans="2:24" ht="15.75" customHeight="1" x14ac:dyDescent="0.25">
      <c r="B24" s="38"/>
      <c r="C24" s="38"/>
      <c r="E24" s="38"/>
      <c r="F24" s="38"/>
      <c r="H24" s="38"/>
      <c r="I24" s="38"/>
      <c r="K24" s="38"/>
      <c r="L24" s="38"/>
      <c r="T24" s="38"/>
      <c r="U24" s="38"/>
      <c r="W24" s="38"/>
      <c r="X24" s="38"/>
    </row>
    <row r="25" spans="2:24" ht="15.75" customHeight="1" x14ac:dyDescent="0.25">
      <c r="B25" s="38"/>
      <c r="C25" s="38"/>
      <c r="E25" s="38"/>
      <c r="F25" s="38"/>
      <c r="H25" s="38"/>
      <c r="I25" s="38"/>
      <c r="K25" s="38"/>
      <c r="L25" s="38"/>
      <c r="T25" s="38"/>
      <c r="U25" s="38"/>
      <c r="W25" s="38"/>
      <c r="X25" s="38"/>
    </row>
    <row r="26" spans="2:24" ht="15.75" customHeight="1" x14ac:dyDescent="0.25">
      <c r="B26" s="38"/>
      <c r="C26" s="38"/>
      <c r="E26" s="38"/>
      <c r="F26" s="38"/>
      <c r="H26" s="38"/>
      <c r="I26" s="38"/>
      <c r="K26" s="38"/>
      <c r="L26" s="38"/>
      <c r="T26" s="38"/>
      <c r="U26" s="38"/>
      <c r="W26" s="38"/>
      <c r="X26" s="38"/>
    </row>
    <row r="27" spans="2:24" ht="15.75" customHeight="1" x14ac:dyDescent="0.25">
      <c r="B27" s="38"/>
      <c r="C27" s="38"/>
      <c r="E27" s="38"/>
      <c r="F27" s="38"/>
      <c r="H27" s="38"/>
      <c r="I27" s="38"/>
      <c r="K27" s="38"/>
      <c r="L27" s="38"/>
      <c r="T27" s="38"/>
      <c r="U27" s="38"/>
      <c r="W27" s="38"/>
      <c r="X27" s="38"/>
    </row>
    <row r="28" spans="2:24" x14ac:dyDescent="0.25">
      <c r="B28" s="38"/>
      <c r="C28" s="38"/>
      <c r="E28" s="38"/>
      <c r="F28" s="38"/>
      <c r="H28" s="38"/>
      <c r="I28" s="38"/>
      <c r="K28" s="38"/>
      <c r="L28" s="38"/>
      <c r="T28" s="38"/>
      <c r="U28" s="38"/>
      <c r="W28" s="38"/>
      <c r="X28" s="38"/>
    </row>
    <row r="29" spans="2:24" x14ac:dyDescent="0.25">
      <c r="B29" s="38"/>
      <c r="C29" s="38"/>
      <c r="E29" s="38"/>
      <c r="F29" s="38"/>
      <c r="H29" s="38"/>
      <c r="I29" s="38"/>
      <c r="K29" s="38"/>
      <c r="L29" s="38"/>
      <c r="T29" s="38"/>
      <c r="U29" s="38"/>
      <c r="W29" s="38"/>
      <c r="X29" s="38"/>
    </row>
    <row r="30" spans="2:24" x14ac:dyDescent="0.25">
      <c r="B30" s="38"/>
      <c r="C30" s="38"/>
      <c r="E30" s="38"/>
      <c r="F30" s="38"/>
      <c r="H30" s="38"/>
      <c r="I30" s="38"/>
      <c r="K30" s="38"/>
      <c r="L30" s="38"/>
      <c r="T30" s="38"/>
      <c r="U30" s="38"/>
      <c r="W30" s="38"/>
      <c r="X30" s="38"/>
    </row>
    <row r="31" spans="2:24" x14ac:dyDescent="0.25">
      <c r="B31" s="38"/>
      <c r="C31" s="38"/>
      <c r="E31" s="38"/>
      <c r="F31" s="38"/>
      <c r="H31" s="38"/>
      <c r="I31" s="38"/>
      <c r="K31" s="38"/>
      <c r="L31" s="38"/>
      <c r="T31" s="38"/>
      <c r="U31" s="38"/>
      <c r="W31" s="38"/>
      <c r="X31" s="38"/>
    </row>
    <row r="32" spans="2:24" x14ac:dyDescent="0.25">
      <c r="B32" s="38"/>
      <c r="C32" s="38"/>
      <c r="E32" s="38"/>
      <c r="F32" s="38"/>
      <c r="H32" s="38"/>
      <c r="I32" s="38"/>
      <c r="K32" s="38"/>
      <c r="L32" s="38"/>
      <c r="N32" s="38"/>
      <c r="O32" s="38"/>
      <c r="Q32" s="38"/>
      <c r="R32" s="38"/>
      <c r="T32" s="38"/>
      <c r="U32" s="38"/>
      <c r="W32" s="38"/>
      <c r="X32" s="38"/>
    </row>
    <row r="33" spans="2:24" x14ac:dyDescent="0.25">
      <c r="B33" s="38"/>
      <c r="C33" s="38"/>
      <c r="E33" s="38"/>
      <c r="F33" s="38"/>
      <c r="H33" s="38"/>
      <c r="I33" s="38"/>
      <c r="K33" s="38"/>
      <c r="L33" s="38"/>
      <c r="N33" s="38"/>
      <c r="O33" s="38"/>
      <c r="Q33" s="38"/>
      <c r="R33" s="38"/>
      <c r="T33" s="38"/>
      <c r="U33" s="38"/>
      <c r="W33" s="38"/>
      <c r="X33" s="38"/>
    </row>
    <row r="34" spans="2:24" x14ac:dyDescent="0.25">
      <c r="B34" s="38"/>
      <c r="C34" s="38"/>
      <c r="E34" s="38"/>
      <c r="F34" s="38"/>
      <c r="H34" s="38"/>
      <c r="I34" s="38"/>
      <c r="K34" s="38"/>
      <c r="L34" s="38"/>
      <c r="N34" s="38"/>
      <c r="O34" s="38"/>
      <c r="Q34" s="38"/>
      <c r="R34" s="38"/>
      <c r="T34" s="38"/>
      <c r="U34" s="38"/>
      <c r="W34" s="38"/>
      <c r="X34" s="38"/>
    </row>
    <row r="35" spans="2:24" x14ac:dyDescent="0.25">
      <c r="B35" s="38"/>
      <c r="C35" s="38"/>
      <c r="E35" s="38"/>
      <c r="F35" s="38"/>
      <c r="H35" s="38"/>
      <c r="I35" s="38"/>
      <c r="K35" s="38"/>
      <c r="L35" s="38"/>
      <c r="N35" s="38"/>
      <c r="O35" s="38"/>
      <c r="Q35" s="38"/>
      <c r="R35" s="38"/>
      <c r="T35" s="38"/>
      <c r="U35" s="38"/>
      <c r="W35" s="38"/>
      <c r="X35" s="38"/>
    </row>
    <row r="36" spans="2:24" x14ac:dyDescent="0.25">
      <c r="B36" s="38"/>
      <c r="C36" s="38"/>
      <c r="E36" s="38"/>
      <c r="F36" s="38"/>
      <c r="H36" s="38"/>
      <c r="I36" s="38"/>
      <c r="K36" s="38"/>
      <c r="L36" s="38"/>
      <c r="N36" s="38"/>
      <c r="O36" s="38"/>
      <c r="Q36" s="38"/>
      <c r="R36" s="38"/>
      <c r="T36" s="38"/>
      <c r="U36" s="38"/>
      <c r="W36" s="38"/>
      <c r="X36" s="38"/>
    </row>
    <row r="37" spans="2:24" x14ac:dyDescent="0.25">
      <c r="B37" s="38"/>
      <c r="C37" s="38"/>
      <c r="E37" s="38"/>
      <c r="F37" s="38"/>
      <c r="H37" s="38"/>
      <c r="I37" s="38"/>
      <c r="K37" s="38"/>
      <c r="L37" s="38"/>
      <c r="N37" s="38"/>
      <c r="O37" s="38"/>
      <c r="Q37" s="38"/>
      <c r="R37" s="38"/>
      <c r="T37" s="38"/>
      <c r="U37" s="38"/>
      <c r="W37" s="38"/>
      <c r="X37" s="38"/>
    </row>
    <row r="38" spans="2:24" x14ac:dyDescent="0.25">
      <c r="B38" s="38"/>
      <c r="C38" s="38"/>
      <c r="E38" s="38"/>
      <c r="F38" s="38"/>
      <c r="H38" s="38"/>
      <c r="I38" s="38"/>
      <c r="K38" s="38"/>
      <c r="L38" s="38"/>
      <c r="N38" s="38"/>
      <c r="O38" s="38"/>
      <c r="Q38" s="38"/>
      <c r="R38" s="38"/>
      <c r="T38" s="38"/>
      <c r="U38" s="38"/>
      <c r="W38" s="38"/>
      <c r="X38" s="38"/>
    </row>
    <row r="39" spans="2:24" x14ac:dyDescent="0.25">
      <c r="B39" s="38"/>
      <c r="C39" s="38"/>
      <c r="E39" s="38"/>
      <c r="F39" s="38"/>
      <c r="H39" s="38"/>
      <c r="I39" s="38"/>
      <c r="K39" s="38"/>
      <c r="L39" s="38"/>
      <c r="N39" s="38"/>
      <c r="O39" s="38"/>
      <c r="Q39" s="38"/>
      <c r="R39" s="38"/>
      <c r="T39" s="38"/>
      <c r="U39" s="38"/>
      <c r="W39" s="38"/>
      <c r="X39" s="38"/>
    </row>
    <row r="40" spans="2:24" x14ac:dyDescent="0.25">
      <c r="B40" s="38"/>
      <c r="C40" s="38"/>
      <c r="E40" s="38"/>
      <c r="F40" s="38"/>
      <c r="H40" s="38"/>
      <c r="I40" s="38"/>
      <c r="K40" s="38"/>
      <c r="L40" s="38"/>
      <c r="N40" s="38"/>
      <c r="O40" s="38"/>
      <c r="Q40" s="38"/>
      <c r="R40" s="38"/>
      <c r="T40" s="38"/>
      <c r="U40" s="38"/>
      <c r="W40" s="38"/>
      <c r="X40" s="38"/>
    </row>
    <row r="41" spans="2:24" x14ac:dyDescent="0.25">
      <c r="B41" s="38"/>
      <c r="C41" s="38"/>
      <c r="E41" s="38"/>
      <c r="F41" s="38"/>
      <c r="H41" s="38"/>
      <c r="I41" s="38"/>
      <c r="K41" s="38"/>
      <c r="L41" s="38"/>
      <c r="N41" s="38"/>
      <c r="O41" s="38"/>
      <c r="Q41" s="38"/>
      <c r="R41" s="38"/>
      <c r="T41" s="38"/>
      <c r="U41" s="38"/>
      <c r="W41" s="38"/>
      <c r="X41" s="38"/>
    </row>
    <row r="42" spans="2:24" x14ac:dyDescent="0.25">
      <c r="B42" s="38"/>
      <c r="C42" s="38"/>
      <c r="E42" s="38"/>
      <c r="F42" s="38"/>
      <c r="H42" s="38"/>
      <c r="I42" s="38"/>
      <c r="K42" s="38"/>
      <c r="L42" s="38"/>
      <c r="N42" s="38"/>
      <c r="O42" s="38"/>
      <c r="Q42" s="38"/>
      <c r="R42" s="38"/>
      <c r="T42" s="38"/>
      <c r="U42" s="38"/>
      <c r="W42" s="38"/>
      <c r="X42" s="38"/>
    </row>
    <row r="43" spans="2:24" x14ac:dyDescent="0.25">
      <c r="B43" s="38"/>
      <c r="C43" s="38"/>
      <c r="E43" s="38"/>
      <c r="F43" s="38"/>
      <c r="H43" s="38"/>
      <c r="I43" s="38"/>
      <c r="K43" s="38"/>
      <c r="L43" s="38"/>
      <c r="N43" s="38"/>
      <c r="O43" s="38"/>
      <c r="Q43" s="38"/>
      <c r="R43" s="38"/>
      <c r="T43" s="38"/>
      <c r="U43" s="38"/>
      <c r="W43" s="38"/>
      <c r="X43" s="38"/>
    </row>
    <row r="44" spans="2:24" x14ac:dyDescent="0.25">
      <c r="B44" s="38"/>
      <c r="C44" s="38"/>
      <c r="E44" s="38"/>
      <c r="F44" s="38"/>
      <c r="H44" s="38"/>
      <c r="I44" s="38"/>
      <c r="K44" s="38"/>
      <c r="L44" s="38"/>
      <c r="N44" s="38"/>
      <c r="O44" s="38"/>
      <c r="Q44" s="38"/>
      <c r="R44" s="38"/>
      <c r="T44" s="38"/>
      <c r="U44" s="38"/>
      <c r="W44" s="38"/>
      <c r="X44" s="38"/>
    </row>
    <row r="45" spans="2:24" x14ac:dyDescent="0.25">
      <c r="B45" s="38"/>
      <c r="C45" s="38"/>
      <c r="E45" s="38"/>
      <c r="F45" s="38"/>
      <c r="H45" s="38"/>
      <c r="I45" s="38"/>
      <c r="K45" s="38"/>
      <c r="L45" s="38"/>
      <c r="T45" s="38"/>
      <c r="U45" s="38"/>
      <c r="W45" s="38"/>
      <c r="X45" s="38"/>
    </row>
    <row r="46" spans="2:24" x14ac:dyDescent="0.25">
      <c r="B46" s="38"/>
      <c r="C46" s="38"/>
      <c r="W46" s="38"/>
      <c r="X46" s="38"/>
    </row>
  </sheetData>
  <sheetProtection selectLockedCells="1"/>
  <phoneticPr fontId="13" type="noConversion"/>
  <dataValidations count="1">
    <dataValidation type="list" allowBlank="1" showInputMessage="1" showErrorMessage="1" sqref="T5:T8 T2 N1 Q1 N4" xr:uid="{5E7086D3-7B4E-40DA-BEB0-9C9FE1B6D672}">
      <formula1>$D$6:$D$12</formula1>
    </dataValidation>
  </dataValidation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74F0-F1ED-4510-A2B8-DC5C975ADE6A}">
  <sheetPr codeName="Feuil3">
    <tabColor rgb="FF7030A0"/>
  </sheetPr>
  <dimension ref="A1:B66"/>
  <sheetViews>
    <sheetView topLeftCell="A34" zoomScale="115" zoomScaleNormal="115" workbookViewId="0">
      <selection activeCell="G57" sqref="G57"/>
    </sheetView>
  </sheetViews>
  <sheetFormatPr baseColWidth="10" defaultColWidth="11.44140625" defaultRowHeight="13.2" x14ac:dyDescent="0.25"/>
  <cols>
    <col min="1" max="1" width="127" bestFit="1" customWidth="1"/>
  </cols>
  <sheetData>
    <row r="1" spans="1:2" x14ac:dyDescent="0.25">
      <c r="A1" s="45" t="s">
        <v>0</v>
      </c>
      <c r="B1" s="44" t="s">
        <v>1</v>
      </c>
    </row>
    <row r="2" spans="1:2" x14ac:dyDescent="0.25">
      <c r="A2" s="46" t="s">
        <v>2</v>
      </c>
      <c r="B2" s="44"/>
    </row>
    <row r="3" spans="1:2" x14ac:dyDescent="0.25">
      <c r="A3" s="46" t="s">
        <v>3</v>
      </c>
    </row>
    <row r="4" spans="1:2" x14ac:dyDescent="0.25">
      <c r="A4" s="46" t="s">
        <v>4</v>
      </c>
    </row>
    <row r="5" spans="1:2" x14ac:dyDescent="0.25">
      <c r="A5" s="46" t="s">
        <v>5</v>
      </c>
    </row>
    <row r="6" spans="1:2" x14ac:dyDescent="0.25">
      <c r="A6" s="46" t="s">
        <v>6</v>
      </c>
    </row>
    <row r="7" spans="1:2" x14ac:dyDescent="0.25">
      <c r="A7" s="46" t="s">
        <v>7</v>
      </c>
    </row>
    <row r="8" spans="1:2" x14ac:dyDescent="0.25">
      <c r="A8" s="45" t="s">
        <v>8</v>
      </c>
      <c r="B8" s="44" t="s">
        <v>9</v>
      </c>
    </row>
    <row r="9" spans="1:2" x14ac:dyDescent="0.25">
      <c r="A9" s="46" t="s">
        <v>10</v>
      </c>
    </row>
    <row r="10" spans="1:2" x14ac:dyDescent="0.25">
      <c r="A10" s="46" t="s">
        <v>11</v>
      </c>
    </row>
    <row r="11" spans="1:2" x14ac:dyDescent="0.25">
      <c r="A11" s="46" t="s">
        <v>12</v>
      </c>
    </row>
    <row r="12" spans="1:2" x14ac:dyDescent="0.25">
      <c r="A12" s="46" t="s">
        <v>13</v>
      </c>
    </row>
    <row r="13" spans="1:2" x14ac:dyDescent="0.25">
      <c r="A13" s="46" t="s">
        <v>14</v>
      </c>
    </row>
    <row r="14" spans="1:2" x14ac:dyDescent="0.25">
      <c r="A14" s="46" t="s">
        <v>15</v>
      </c>
    </row>
    <row r="15" spans="1:2" x14ac:dyDescent="0.25">
      <c r="A15" s="45" t="s">
        <v>16</v>
      </c>
      <c r="B15" s="44" t="s">
        <v>17</v>
      </c>
    </row>
    <row r="16" spans="1:2" x14ac:dyDescent="0.25">
      <c r="A16" s="46" t="s">
        <v>18</v>
      </c>
    </row>
    <row r="17" spans="1:2" x14ac:dyDescent="0.25">
      <c r="A17" s="46" t="s">
        <v>19</v>
      </c>
    </row>
    <row r="18" spans="1:2" x14ac:dyDescent="0.25">
      <c r="A18" s="46" t="s">
        <v>20</v>
      </c>
    </row>
    <row r="19" spans="1:2" x14ac:dyDescent="0.25">
      <c r="A19" s="46" t="s">
        <v>21</v>
      </c>
    </row>
    <row r="20" spans="1:2" x14ac:dyDescent="0.25">
      <c r="A20" s="46" t="s">
        <v>22</v>
      </c>
    </row>
    <row r="21" spans="1:2" x14ac:dyDescent="0.25">
      <c r="A21" s="46" t="s">
        <v>23</v>
      </c>
    </row>
    <row r="22" spans="1:2" x14ac:dyDescent="0.25">
      <c r="A22" s="46" t="s">
        <v>24</v>
      </c>
    </row>
    <row r="23" spans="1:2" x14ac:dyDescent="0.25">
      <c r="A23" s="46" t="s">
        <v>25</v>
      </c>
    </row>
    <row r="24" spans="1:2" x14ac:dyDescent="0.25">
      <c r="A24" s="46" t="s">
        <v>26</v>
      </c>
    </row>
    <row r="25" spans="1:2" x14ac:dyDescent="0.25">
      <c r="A25" s="108" t="s">
        <v>27</v>
      </c>
      <c r="B25" s="44" t="s">
        <v>214</v>
      </c>
    </row>
    <row r="26" spans="1:2" x14ac:dyDescent="0.25">
      <c r="A26" s="107" t="s">
        <v>28</v>
      </c>
    </row>
    <row r="27" spans="1:2" x14ac:dyDescent="0.25">
      <c r="A27" s="46" t="s">
        <v>183</v>
      </c>
    </row>
    <row r="28" spans="1:2" x14ac:dyDescent="0.25">
      <c r="A28" s="46" t="s">
        <v>184</v>
      </c>
    </row>
    <row r="29" spans="1:2" x14ac:dyDescent="0.25">
      <c r="A29" s="46" t="s">
        <v>185</v>
      </c>
    </row>
    <row r="30" spans="1:2" x14ac:dyDescent="0.25">
      <c r="A30" s="46" t="s">
        <v>186</v>
      </c>
    </row>
    <row r="31" spans="1:2" x14ac:dyDescent="0.25">
      <c r="A31" s="46" t="s">
        <v>29</v>
      </c>
    </row>
    <row r="32" spans="1:2" x14ac:dyDescent="0.25">
      <c r="A32" s="46" t="s">
        <v>187</v>
      </c>
    </row>
    <row r="33" spans="1:2" x14ac:dyDescent="0.25">
      <c r="A33" s="46" t="s">
        <v>188</v>
      </c>
    </row>
    <row r="34" spans="1:2" x14ac:dyDescent="0.25">
      <c r="A34" s="46" t="s">
        <v>189</v>
      </c>
    </row>
    <row r="35" spans="1:2" x14ac:dyDescent="0.25">
      <c r="A35" s="46" t="s">
        <v>190</v>
      </c>
    </row>
    <row r="36" spans="1:2" x14ac:dyDescent="0.25">
      <c r="A36" s="46" t="s">
        <v>182</v>
      </c>
    </row>
    <row r="37" spans="1:2" x14ac:dyDescent="0.25">
      <c r="A37" s="46" t="s">
        <v>30</v>
      </c>
    </row>
    <row r="38" spans="1:2" x14ac:dyDescent="0.25">
      <c r="A38" s="46" t="s">
        <v>191</v>
      </c>
      <c r="B38" s="113"/>
    </row>
    <row r="39" spans="1:2" x14ac:dyDescent="0.25">
      <c r="A39" s="46" t="s">
        <v>173</v>
      </c>
    </row>
    <row r="40" spans="1:2" x14ac:dyDescent="0.25">
      <c r="A40" s="46" t="s">
        <v>174</v>
      </c>
    </row>
    <row r="41" spans="1:2" x14ac:dyDescent="0.25">
      <c r="A41" s="46" t="s">
        <v>176</v>
      </c>
    </row>
    <row r="42" spans="1:2" x14ac:dyDescent="0.25">
      <c r="A42" s="46" t="s">
        <v>177</v>
      </c>
    </row>
    <row r="43" spans="1:2" x14ac:dyDescent="0.25">
      <c r="A43" s="46" t="s">
        <v>179</v>
      </c>
    </row>
    <row r="44" spans="1:2" x14ac:dyDescent="0.25">
      <c r="A44" s="114" t="s">
        <v>193</v>
      </c>
    </row>
    <row r="45" spans="1:2" x14ac:dyDescent="0.25">
      <c r="A45" s="114" t="s">
        <v>194</v>
      </c>
    </row>
    <row r="46" spans="1:2" x14ac:dyDescent="0.25">
      <c r="A46" s="114" t="s">
        <v>195</v>
      </c>
    </row>
    <row r="47" spans="1:2" x14ac:dyDescent="0.25">
      <c r="A47" s="114" t="s">
        <v>31</v>
      </c>
    </row>
    <row r="48" spans="1:2" x14ac:dyDescent="0.25">
      <c r="A48" s="114" t="s">
        <v>196</v>
      </c>
    </row>
    <row r="49" spans="1:2" x14ac:dyDescent="0.25">
      <c r="A49" s="114" t="s">
        <v>197</v>
      </c>
    </row>
    <row r="50" spans="1:2" x14ac:dyDescent="0.25">
      <c r="A50" s="114" t="s">
        <v>200</v>
      </c>
    </row>
    <row r="51" spans="1:2" x14ac:dyDescent="0.25">
      <c r="A51" s="114" t="s">
        <v>204</v>
      </c>
    </row>
    <row r="52" spans="1:2" x14ac:dyDescent="0.25">
      <c r="A52" s="114" t="s">
        <v>206</v>
      </c>
    </row>
    <row r="53" spans="1:2" x14ac:dyDescent="0.25">
      <c r="A53" s="114" t="s">
        <v>205</v>
      </c>
    </row>
    <row r="54" spans="1:2" x14ac:dyDescent="0.25">
      <c r="A54" s="114" t="s">
        <v>202</v>
      </c>
    </row>
    <row r="55" spans="1:2" x14ac:dyDescent="0.25">
      <c r="A55" s="114" t="s">
        <v>203</v>
      </c>
    </row>
    <row r="56" spans="1:2" x14ac:dyDescent="0.25">
      <c r="A56" s="114" t="s">
        <v>213</v>
      </c>
    </row>
    <row r="57" spans="1:2" x14ac:dyDescent="0.25">
      <c r="A57" s="114" t="s">
        <v>216</v>
      </c>
      <c r="B57" s="44" t="s">
        <v>215</v>
      </c>
    </row>
    <row r="58" spans="1:2" x14ac:dyDescent="0.25">
      <c r="A58" s="114" t="s">
        <v>217</v>
      </c>
    </row>
    <row r="59" spans="1:2" x14ac:dyDescent="0.25">
      <c r="A59" s="114" t="s">
        <v>218</v>
      </c>
    </row>
    <row r="60" spans="1:2" x14ac:dyDescent="0.25">
      <c r="A60" s="38" t="s">
        <v>220</v>
      </c>
    </row>
    <row r="61" spans="1:2" x14ac:dyDescent="0.25">
      <c r="A61" s="117" t="s">
        <v>223</v>
      </c>
    </row>
    <row r="62" spans="1:2" x14ac:dyDescent="0.25">
      <c r="A62" s="114" t="s">
        <v>224</v>
      </c>
    </row>
    <row r="63" spans="1:2" x14ac:dyDescent="0.25">
      <c r="A63" s="117" t="s">
        <v>236</v>
      </c>
      <c r="B63" t="s">
        <v>235</v>
      </c>
    </row>
    <row r="64" spans="1:2" x14ac:dyDescent="0.25">
      <c r="A64" s="38" t="s">
        <v>237</v>
      </c>
    </row>
    <row r="65" spans="1:1" x14ac:dyDescent="0.25">
      <c r="A65" s="38" t="s">
        <v>240</v>
      </c>
    </row>
    <row r="66" spans="1:1" x14ac:dyDescent="0.25">
      <c r="A66" s="38" t="s">
        <v>241</v>
      </c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D3C50-DEAA-478F-8CF1-D393EC9A12E8}">
  <sheetPr codeName="Feuil4">
    <tabColor rgb="FFFF0000"/>
    <pageSetUpPr fitToPage="1"/>
  </sheetPr>
  <dimension ref="A1:L46"/>
  <sheetViews>
    <sheetView tabSelected="1" topLeftCell="A18" zoomScale="115" zoomScaleNormal="115" workbookViewId="0">
      <selection activeCell="B22" sqref="B22"/>
    </sheetView>
  </sheetViews>
  <sheetFormatPr baseColWidth="10" defaultColWidth="11.44140625" defaultRowHeight="13.2" x14ac:dyDescent="0.25"/>
  <cols>
    <col min="1" max="1" width="12.33203125" style="1" customWidth="1"/>
    <col min="2" max="2" width="12.109375" style="1" customWidth="1"/>
    <col min="3" max="3" width="10.33203125" style="1" customWidth="1"/>
    <col min="4" max="4" width="34.44140625" style="1" customWidth="1"/>
    <col min="5" max="5" width="10.33203125" style="12" customWidth="1"/>
    <col min="6" max="10" width="10.88671875" style="1" customWidth="1"/>
    <col min="11" max="11" width="7.6640625" style="1" customWidth="1"/>
    <col min="12" max="12" width="10.5546875" style="1" customWidth="1"/>
  </cols>
  <sheetData>
    <row r="1" spans="1:12" ht="13.8" thickBot="1" x14ac:dyDescent="0.3">
      <c r="A1" s="33"/>
      <c r="B1" s="20"/>
      <c r="C1" s="20"/>
      <c r="D1" s="125" t="s">
        <v>32</v>
      </c>
      <c r="E1" s="126"/>
      <c r="F1" s="20"/>
      <c r="G1" s="20"/>
      <c r="H1" s="20"/>
      <c r="I1" s="20"/>
      <c r="J1" s="20"/>
      <c r="K1" s="39"/>
      <c r="L1" s="39" t="s">
        <v>235</v>
      </c>
    </row>
    <row r="2" spans="1:12" x14ac:dyDescent="0.25">
      <c r="A2" s="34"/>
      <c r="D2" s="127"/>
      <c r="E2" s="128"/>
      <c r="G2" s="119" t="s">
        <v>33</v>
      </c>
      <c r="H2" s="120"/>
      <c r="I2" s="120"/>
      <c r="J2" s="120"/>
      <c r="K2" s="120"/>
      <c r="L2" s="121"/>
    </row>
    <row r="3" spans="1:12" ht="13.8" thickBot="1" x14ac:dyDescent="0.3">
      <c r="A3" s="21"/>
      <c r="B3" s="66"/>
      <c r="C3" s="66"/>
      <c r="D3" s="129"/>
      <c r="E3" s="130"/>
      <c r="F3" s="66"/>
      <c r="G3" s="122"/>
      <c r="H3" s="123"/>
      <c r="I3" s="123"/>
      <c r="J3" s="123"/>
      <c r="K3" s="123"/>
      <c r="L3" s="124"/>
    </row>
    <row r="4" spans="1:12" x14ac:dyDescent="0.25">
      <c r="A4" s="21"/>
      <c r="B4" s="66"/>
      <c r="C4" s="66"/>
      <c r="D4" s="67" t="s">
        <v>34</v>
      </c>
      <c r="E4" s="67" t="s">
        <v>35</v>
      </c>
      <c r="G4" s="155" t="s">
        <v>36</v>
      </c>
      <c r="H4" s="155"/>
      <c r="I4" s="155"/>
      <c r="J4" s="155"/>
      <c r="K4" s="155"/>
      <c r="L4" s="156"/>
    </row>
    <row r="5" spans="1:12" ht="22.8" x14ac:dyDescent="0.4">
      <c r="A5" s="21"/>
      <c r="B5" s="66"/>
      <c r="C5" s="66"/>
      <c r="D5" s="68"/>
      <c r="E5" s="69"/>
      <c r="F5" s="70"/>
      <c r="G5" s="155"/>
      <c r="H5" s="155"/>
      <c r="I5" s="155"/>
      <c r="J5" s="155"/>
      <c r="K5" s="155"/>
      <c r="L5" s="156"/>
    </row>
    <row r="6" spans="1:12" x14ac:dyDescent="0.25">
      <c r="A6" s="21"/>
      <c r="B6" s="66"/>
      <c r="C6" s="66"/>
      <c r="D6" s="68" t="s">
        <v>37</v>
      </c>
      <c r="E6" s="69">
        <v>1100</v>
      </c>
      <c r="F6" s="66"/>
      <c r="G6" s="66"/>
      <c r="H6" s="66"/>
      <c r="L6" s="22"/>
    </row>
    <row r="7" spans="1:12" x14ac:dyDescent="0.25">
      <c r="A7" s="21"/>
      <c r="B7" s="66"/>
      <c r="C7" s="66"/>
      <c r="D7" s="68" t="s">
        <v>38</v>
      </c>
      <c r="E7" s="69">
        <v>1110</v>
      </c>
      <c r="H7" s="71" t="s">
        <v>39</v>
      </c>
      <c r="I7" s="72" t="s">
        <v>40</v>
      </c>
      <c r="J7" s="73">
        <v>0.45</v>
      </c>
      <c r="K7" s="73"/>
      <c r="L7" s="23" t="s">
        <v>41</v>
      </c>
    </row>
    <row r="8" spans="1:12" x14ac:dyDescent="0.25">
      <c r="A8" s="21"/>
      <c r="B8" s="66"/>
      <c r="C8" s="66"/>
      <c r="D8" s="68" t="s">
        <v>42</v>
      </c>
      <c r="E8" s="69">
        <v>1130</v>
      </c>
      <c r="H8" s="71" t="s">
        <v>39</v>
      </c>
      <c r="I8" s="72" t="s">
        <v>43</v>
      </c>
      <c r="J8" s="73">
        <v>0.38</v>
      </c>
      <c r="K8" s="73"/>
      <c r="L8" s="23" t="s">
        <v>41</v>
      </c>
    </row>
    <row r="9" spans="1:12" x14ac:dyDescent="0.25">
      <c r="A9" s="21"/>
      <c r="B9" s="66"/>
      <c r="C9" s="66"/>
      <c r="D9" s="74" t="s">
        <v>44</v>
      </c>
      <c r="E9" s="69">
        <v>1200</v>
      </c>
      <c r="F9" s="66"/>
      <c r="G9" s="66"/>
      <c r="H9" s="66"/>
      <c r="L9" s="22"/>
    </row>
    <row r="10" spans="1:12" x14ac:dyDescent="0.25">
      <c r="A10" s="27" t="s">
        <v>45</v>
      </c>
      <c r="D10" s="68" t="s">
        <v>46</v>
      </c>
      <c r="E10" s="69">
        <v>1310</v>
      </c>
      <c r="G10" s="157" t="s">
        <v>47</v>
      </c>
      <c r="H10" s="157"/>
      <c r="I10" s="153"/>
      <c r="J10" s="153"/>
      <c r="K10" s="153"/>
      <c r="L10" s="154"/>
    </row>
    <row r="11" spans="1:12" x14ac:dyDescent="0.25">
      <c r="A11" s="21" t="s">
        <v>48</v>
      </c>
      <c r="D11" s="68" t="s">
        <v>49</v>
      </c>
      <c r="E11" s="69">
        <v>1410</v>
      </c>
      <c r="G11" s="157"/>
      <c r="H11" s="157"/>
      <c r="I11" s="153"/>
      <c r="J11" s="153"/>
      <c r="K11" s="153"/>
      <c r="L11" s="154"/>
    </row>
    <row r="12" spans="1:12" ht="12.75" customHeight="1" x14ac:dyDescent="0.25">
      <c r="A12" s="21" t="s">
        <v>50</v>
      </c>
      <c r="D12" s="68" t="s">
        <v>51</v>
      </c>
      <c r="E12" s="69">
        <v>1420</v>
      </c>
      <c r="G12" s="157" t="s">
        <v>52</v>
      </c>
      <c r="H12" s="157"/>
      <c r="I12" s="158"/>
      <c r="J12" s="153"/>
      <c r="K12" s="153"/>
      <c r="L12" s="154"/>
    </row>
    <row r="13" spans="1:12" x14ac:dyDescent="0.25">
      <c r="A13" s="21" t="s">
        <v>53</v>
      </c>
      <c r="D13" s="68" t="s">
        <v>54</v>
      </c>
      <c r="E13" s="69">
        <v>1430</v>
      </c>
      <c r="F13" s="66"/>
      <c r="G13" s="157"/>
      <c r="H13" s="157"/>
      <c r="I13" s="153"/>
      <c r="J13" s="153"/>
      <c r="K13" s="153"/>
      <c r="L13" s="154"/>
    </row>
    <row r="14" spans="1:12" x14ac:dyDescent="0.25">
      <c r="A14" s="21" t="s">
        <v>55</v>
      </c>
      <c r="D14" s="68" t="s">
        <v>56</v>
      </c>
      <c r="E14" s="69">
        <v>1500</v>
      </c>
      <c r="F14" s="66"/>
      <c r="G14" s="152" t="s">
        <v>57</v>
      </c>
      <c r="H14" s="152"/>
      <c r="I14" s="153"/>
      <c r="J14" s="153"/>
      <c r="K14" s="153"/>
      <c r="L14" s="154"/>
    </row>
    <row r="15" spans="1:12" x14ac:dyDescent="0.25">
      <c r="A15" s="25" t="s">
        <v>58</v>
      </c>
      <c r="B15" s="66"/>
      <c r="C15" s="66"/>
      <c r="D15" s="68" t="s">
        <v>59</v>
      </c>
      <c r="E15" s="69">
        <v>1610</v>
      </c>
      <c r="F15" s="66"/>
      <c r="G15" s="152"/>
      <c r="H15" s="152"/>
      <c r="I15" s="153"/>
      <c r="J15" s="153"/>
      <c r="K15" s="153"/>
      <c r="L15" s="154"/>
    </row>
    <row r="16" spans="1:12" x14ac:dyDescent="0.25">
      <c r="A16" s="25"/>
      <c r="B16" s="66"/>
      <c r="C16" s="66"/>
      <c r="D16" s="68" t="s">
        <v>60</v>
      </c>
      <c r="E16" s="69">
        <v>1640</v>
      </c>
      <c r="F16" s="66"/>
      <c r="G16" s="137" t="s">
        <v>61</v>
      </c>
      <c r="H16" s="138"/>
      <c r="I16" s="139"/>
      <c r="J16" s="140"/>
      <c r="K16" s="140"/>
      <c r="L16" s="141"/>
    </row>
    <row r="17" spans="1:12" ht="13.8" thickBot="1" x14ac:dyDescent="0.3">
      <c r="A17" s="21"/>
      <c r="B17" s="66"/>
      <c r="C17" s="66"/>
      <c r="D17" s="75"/>
      <c r="E17" s="76"/>
      <c r="F17" s="66"/>
      <c r="G17" s="66"/>
      <c r="H17" s="66"/>
      <c r="L17" s="22"/>
    </row>
    <row r="18" spans="1:12" ht="25.5" customHeight="1" thickBot="1" x14ac:dyDescent="0.3">
      <c r="A18" s="165" t="s">
        <v>62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7"/>
    </row>
    <row r="19" spans="1:12" ht="18" x14ac:dyDescent="0.25">
      <c r="A19" s="109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1"/>
    </row>
    <row r="20" spans="1:12" ht="43.5" customHeight="1" x14ac:dyDescent="0.25">
      <c r="A20" s="24" t="s">
        <v>63</v>
      </c>
      <c r="B20" s="16" t="s">
        <v>64</v>
      </c>
      <c r="C20" s="16" t="s">
        <v>65</v>
      </c>
      <c r="D20" s="17" t="s">
        <v>66</v>
      </c>
      <c r="E20" s="17" t="s">
        <v>67</v>
      </c>
      <c r="F20" s="16" t="s">
        <v>68</v>
      </c>
      <c r="G20" s="62" t="s">
        <v>69</v>
      </c>
      <c r="H20" s="63" t="s">
        <v>70</v>
      </c>
      <c r="I20" s="63" t="s">
        <v>71</v>
      </c>
      <c r="J20" s="63" t="s">
        <v>72</v>
      </c>
      <c r="K20" s="159" t="s">
        <v>73</v>
      </c>
      <c r="L20" s="160"/>
    </row>
    <row r="21" spans="1:12" ht="36" customHeight="1" x14ac:dyDescent="0.25">
      <c r="A21" s="56" t="s">
        <v>74</v>
      </c>
      <c r="B21" s="57" t="s">
        <v>75</v>
      </c>
      <c r="C21" s="58" t="s">
        <v>76</v>
      </c>
      <c r="D21" s="58" t="s">
        <v>77</v>
      </c>
      <c r="E21" s="58" t="s">
        <v>78</v>
      </c>
      <c r="F21" s="59"/>
      <c r="G21" s="64"/>
      <c r="H21" s="60"/>
      <c r="I21" s="60"/>
      <c r="J21" s="60"/>
      <c r="K21" s="161"/>
      <c r="L21" s="162"/>
    </row>
    <row r="22" spans="1:12" ht="36" customHeight="1" x14ac:dyDescent="0.25">
      <c r="A22" s="26"/>
      <c r="B22" s="30"/>
      <c r="C22" s="31" t="str">
        <f>IF(B22="","",VLOOKUP(B22,'Matrice de décision'!B:C,2,0))</f>
        <v/>
      </c>
      <c r="D22" s="2"/>
      <c r="E22" s="2"/>
      <c r="F22" s="61"/>
      <c r="G22" s="65" t="str">
        <f t="shared" ref="G22:G37" si="0">IF(F22&gt;0,VLOOKUP(E22,$I$7:$J$8,2,FALSE)*F22,"")</f>
        <v/>
      </c>
      <c r="H22" s="5"/>
      <c r="I22" s="5"/>
      <c r="J22" s="5"/>
      <c r="K22" s="163">
        <f>SUM(G22:J22)</f>
        <v>0</v>
      </c>
      <c r="L22" s="164"/>
    </row>
    <row r="23" spans="1:12" ht="36" customHeight="1" x14ac:dyDescent="0.25">
      <c r="A23" s="26"/>
      <c r="B23" s="30"/>
      <c r="C23" s="31" t="str">
        <f>IF(B23="","",VLOOKUP(B23,'Matrice de décision'!B:C,2,0))</f>
        <v/>
      </c>
      <c r="D23" s="2"/>
      <c r="E23" s="2"/>
      <c r="F23" s="61"/>
      <c r="G23" s="65" t="str">
        <f t="shared" si="0"/>
        <v/>
      </c>
      <c r="H23" s="5"/>
      <c r="I23" s="5"/>
      <c r="J23" s="5"/>
      <c r="K23" s="163">
        <f t="shared" ref="K23:K37" si="1">SUM(G23:J23)</f>
        <v>0</v>
      </c>
      <c r="L23" s="164"/>
    </row>
    <row r="24" spans="1:12" ht="36" customHeight="1" x14ac:dyDescent="0.25">
      <c r="A24" s="26"/>
      <c r="B24" s="30"/>
      <c r="C24" s="31" t="str">
        <f>IF(B24="","",VLOOKUP(B24,'Matrice de décision'!B:C,2,0))</f>
        <v/>
      </c>
      <c r="D24" s="2"/>
      <c r="E24" s="2"/>
      <c r="F24" s="61"/>
      <c r="G24" s="65" t="str">
        <f t="shared" si="0"/>
        <v/>
      </c>
      <c r="H24" s="5"/>
      <c r="I24" s="5"/>
      <c r="J24" s="5"/>
      <c r="K24" s="163">
        <f t="shared" si="1"/>
        <v>0</v>
      </c>
      <c r="L24" s="164"/>
    </row>
    <row r="25" spans="1:12" ht="36" customHeight="1" x14ac:dyDescent="0.25">
      <c r="A25" s="26"/>
      <c r="B25" s="30"/>
      <c r="C25" s="31" t="str">
        <f>IF(B25="","",VLOOKUP(B25,'Matrice de décision'!B:C,2,0))</f>
        <v/>
      </c>
      <c r="D25" s="2"/>
      <c r="E25" s="2"/>
      <c r="F25" s="61"/>
      <c r="G25" s="65" t="str">
        <f t="shared" si="0"/>
        <v/>
      </c>
      <c r="H25" s="5"/>
      <c r="I25" s="5"/>
      <c r="J25" s="5"/>
      <c r="K25" s="163">
        <f t="shared" si="1"/>
        <v>0</v>
      </c>
      <c r="L25" s="164"/>
    </row>
    <row r="26" spans="1:12" ht="36" customHeight="1" x14ac:dyDescent="0.25">
      <c r="A26" s="26"/>
      <c r="B26" s="30"/>
      <c r="C26" s="31" t="str">
        <f>IF(B26="","",VLOOKUP(B26,'Matrice de décision'!B:C,2,0))</f>
        <v/>
      </c>
      <c r="D26" s="2"/>
      <c r="E26" s="2"/>
      <c r="F26" s="61"/>
      <c r="G26" s="65" t="str">
        <f t="shared" si="0"/>
        <v/>
      </c>
      <c r="H26" s="5"/>
      <c r="I26" s="5"/>
      <c r="J26" s="5"/>
      <c r="K26" s="163">
        <f t="shared" si="1"/>
        <v>0</v>
      </c>
      <c r="L26" s="164"/>
    </row>
    <row r="27" spans="1:12" ht="36" customHeight="1" x14ac:dyDescent="0.25">
      <c r="A27" s="26"/>
      <c r="B27" s="30"/>
      <c r="C27" s="31" t="str">
        <f>IF(B27="","",VLOOKUP(B27,'Matrice de décision'!B:C,2,0))</f>
        <v/>
      </c>
      <c r="D27" s="2"/>
      <c r="E27" s="2"/>
      <c r="F27" s="61"/>
      <c r="G27" s="65" t="str">
        <f t="shared" si="0"/>
        <v/>
      </c>
      <c r="H27" s="5"/>
      <c r="I27" s="5"/>
      <c r="J27" s="5"/>
      <c r="K27" s="163">
        <f t="shared" si="1"/>
        <v>0</v>
      </c>
      <c r="L27" s="164"/>
    </row>
    <row r="28" spans="1:12" ht="36" customHeight="1" x14ac:dyDescent="0.25">
      <c r="A28" s="26"/>
      <c r="B28" s="30"/>
      <c r="C28" s="31" t="str">
        <f>IF(B28="","",VLOOKUP(B28,'Matrice de décision'!B:C,2,0))</f>
        <v/>
      </c>
      <c r="D28" s="2"/>
      <c r="E28" s="2"/>
      <c r="F28" s="61"/>
      <c r="G28" s="65" t="str">
        <f t="shared" si="0"/>
        <v/>
      </c>
      <c r="H28" s="5"/>
      <c r="I28" s="5"/>
      <c r="J28" s="5"/>
      <c r="K28" s="163">
        <f t="shared" si="1"/>
        <v>0</v>
      </c>
      <c r="L28" s="164"/>
    </row>
    <row r="29" spans="1:12" ht="36" customHeight="1" x14ac:dyDescent="0.25">
      <c r="A29" s="26"/>
      <c r="B29" s="30"/>
      <c r="C29" s="31" t="str">
        <f>IF(B29="","",VLOOKUP(B29,'Matrice de décision'!B:C,2,0))</f>
        <v/>
      </c>
      <c r="D29" s="2"/>
      <c r="E29" s="2"/>
      <c r="F29" s="61"/>
      <c r="G29" s="65" t="str">
        <f>IF(F29&gt;0,VLOOKUP(E29,$I$7:$J$8,2,FALSE)*F29,"")</f>
        <v/>
      </c>
      <c r="H29" s="5"/>
      <c r="I29" s="5"/>
      <c r="J29" s="5"/>
      <c r="K29" s="163">
        <f t="shared" si="1"/>
        <v>0</v>
      </c>
      <c r="L29" s="164"/>
    </row>
    <row r="30" spans="1:12" ht="36" customHeight="1" x14ac:dyDescent="0.25">
      <c r="A30" s="26"/>
      <c r="B30" s="30"/>
      <c r="C30" s="31" t="str">
        <f>IF(B30="","",VLOOKUP(B30,'Matrice de décision'!B:C,2,0))</f>
        <v/>
      </c>
      <c r="D30" s="2"/>
      <c r="E30" s="2"/>
      <c r="F30" s="61"/>
      <c r="G30" s="65" t="str">
        <f>IF(F30&gt;0,VLOOKUP(E30,$I$7:$J$8,2,FALSE)*F30,"")</f>
        <v/>
      </c>
      <c r="H30" s="5"/>
      <c r="I30" s="5"/>
      <c r="J30" s="5"/>
      <c r="K30" s="163">
        <f t="shared" si="1"/>
        <v>0</v>
      </c>
      <c r="L30" s="164"/>
    </row>
    <row r="31" spans="1:12" ht="36" customHeight="1" x14ac:dyDescent="0.25">
      <c r="A31" s="26"/>
      <c r="B31" s="30"/>
      <c r="C31" s="31" t="str">
        <f>IF(B31="","",VLOOKUP(B31,'Matrice de décision'!B:C,2,0))</f>
        <v/>
      </c>
      <c r="D31" s="2"/>
      <c r="E31" s="2"/>
      <c r="F31" s="61"/>
      <c r="G31" s="65" t="str">
        <f>IF(F31&gt;0,VLOOKUP(E31,$I$7:$J$8,2,FALSE)*F31,"")</f>
        <v/>
      </c>
      <c r="H31" s="5"/>
      <c r="I31" s="5"/>
      <c r="J31" s="5"/>
      <c r="K31" s="163">
        <f t="shared" si="1"/>
        <v>0</v>
      </c>
      <c r="L31" s="164"/>
    </row>
    <row r="32" spans="1:12" ht="36" customHeight="1" x14ac:dyDescent="0.25">
      <c r="A32" s="26"/>
      <c r="B32" s="30"/>
      <c r="C32" s="31" t="str">
        <f>IF(B32="","",VLOOKUP(B32,'Matrice de décision'!B:C,2,0))</f>
        <v/>
      </c>
      <c r="D32" s="2"/>
      <c r="E32" s="2"/>
      <c r="F32" s="61"/>
      <c r="G32" s="65" t="str">
        <f>IF(F32&gt;0,VLOOKUP(E32,$I$7:$J$8,2,FALSE)*F32,"")</f>
        <v/>
      </c>
      <c r="H32" s="5"/>
      <c r="I32" s="5"/>
      <c r="J32" s="5"/>
      <c r="K32" s="163">
        <f t="shared" si="1"/>
        <v>0</v>
      </c>
      <c r="L32" s="164"/>
    </row>
    <row r="33" spans="1:12" ht="36" customHeight="1" x14ac:dyDescent="0.25">
      <c r="A33" s="26"/>
      <c r="B33" s="30"/>
      <c r="C33" s="31" t="str">
        <f>IF(B33="","",VLOOKUP(B33,'Matrice de décision'!B:C,2,0))</f>
        <v/>
      </c>
      <c r="D33" s="2"/>
      <c r="E33" s="2"/>
      <c r="F33" s="61"/>
      <c r="G33" s="65" t="str">
        <f t="shared" si="0"/>
        <v/>
      </c>
      <c r="H33" s="5"/>
      <c r="I33" s="5"/>
      <c r="J33" s="5"/>
      <c r="K33" s="163">
        <f t="shared" si="1"/>
        <v>0</v>
      </c>
      <c r="L33" s="164"/>
    </row>
    <row r="34" spans="1:12" ht="36" customHeight="1" x14ac:dyDescent="0.25">
      <c r="A34" s="26"/>
      <c r="B34" s="30"/>
      <c r="C34" s="31" t="str">
        <f>IF(B34="","",VLOOKUP(B34,'Matrice de décision'!B:C,2,0))</f>
        <v/>
      </c>
      <c r="D34" s="2"/>
      <c r="E34" s="2"/>
      <c r="F34" s="61"/>
      <c r="G34" s="65" t="str">
        <f t="shared" si="0"/>
        <v/>
      </c>
      <c r="H34" s="5"/>
      <c r="I34" s="5"/>
      <c r="J34" s="5"/>
      <c r="K34" s="163">
        <f t="shared" si="1"/>
        <v>0</v>
      </c>
      <c r="L34" s="164"/>
    </row>
    <row r="35" spans="1:12" ht="36" customHeight="1" x14ac:dyDescent="0.25">
      <c r="A35" s="26"/>
      <c r="B35" s="30"/>
      <c r="C35" s="31" t="str">
        <f>IF(B35="","",VLOOKUP(B35,'Matrice de décision'!B:C,2,0))</f>
        <v/>
      </c>
      <c r="D35" s="2"/>
      <c r="E35" s="2"/>
      <c r="F35" s="61"/>
      <c r="G35" s="65" t="str">
        <f t="shared" si="0"/>
        <v/>
      </c>
      <c r="H35" s="5"/>
      <c r="I35" s="5"/>
      <c r="J35" s="5"/>
      <c r="K35" s="163">
        <f t="shared" si="1"/>
        <v>0</v>
      </c>
      <c r="L35" s="164"/>
    </row>
    <row r="36" spans="1:12" ht="36" customHeight="1" x14ac:dyDescent="0.25">
      <c r="A36" s="26"/>
      <c r="B36" s="30"/>
      <c r="C36" s="31" t="str">
        <f>IF(B36="","",VLOOKUP(B36,'Matrice de décision'!B:C,2,0))</f>
        <v/>
      </c>
      <c r="D36" s="2"/>
      <c r="E36" s="2"/>
      <c r="F36" s="61"/>
      <c r="G36" s="65" t="str">
        <f t="shared" si="0"/>
        <v/>
      </c>
      <c r="H36" s="5"/>
      <c r="I36" s="5"/>
      <c r="J36" s="5"/>
      <c r="K36" s="163">
        <f t="shared" si="1"/>
        <v>0</v>
      </c>
      <c r="L36" s="164"/>
    </row>
    <row r="37" spans="1:12" ht="13.5" customHeight="1" x14ac:dyDescent="0.25">
      <c r="A37" s="26"/>
      <c r="B37" s="30"/>
      <c r="C37" s="31" t="str">
        <f>IF(B37="","",VLOOKUP(B37,'Matrice de décision'!B:C,2,0))</f>
        <v/>
      </c>
      <c r="D37" s="2"/>
      <c r="E37" s="2"/>
      <c r="F37" s="61"/>
      <c r="G37" s="65" t="str">
        <f t="shared" si="0"/>
        <v/>
      </c>
      <c r="H37" s="5"/>
      <c r="I37" s="5"/>
      <c r="J37" s="5"/>
      <c r="K37" s="163">
        <f t="shared" si="1"/>
        <v>0</v>
      </c>
      <c r="L37" s="164"/>
    </row>
    <row r="38" spans="1:12" ht="13.8" thickBot="1" x14ac:dyDescent="0.3">
      <c r="A38" s="142" t="s">
        <v>79</v>
      </c>
      <c r="B38" s="143"/>
      <c r="C38" s="143"/>
      <c r="D38" s="143"/>
      <c r="E38" s="143"/>
      <c r="F38" s="144"/>
      <c r="G38" s="29">
        <f t="shared" ref="G38:I38" si="2">SUM(G22:G37)</f>
        <v>0</v>
      </c>
      <c r="H38" s="29">
        <f t="shared" si="2"/>
        <v>0</v>
      </c>
      <c r="I38" s="29">
        <f t="shared" si="2"/>
        <v>0</v>
      </c>
      <c r="J38" s="29">
        <f>SUM(J22:J37)</f>
        <v>0</v>
      </c>
      <c r="K38" s="171">
        <f>SUM(K22:L37)</f>
        <v>0</v>
      </c>
      <c r="L38" s="172"/>
    </row>
    <row r="39" spans="1:12" ht="18" thickBot="1" x14ac:dyDescent="0.3">
      <c r="A39" s="6"/>
      <c r="B39" s="7"/>
      <c r="C39" s="7"/>
      <c r="D39" s="8" t="s">
        <v>80</v>
      </c>
      <c r="E39" s="13"/>
      <c r="F39" s="7"/>
      <c r="G39" s="168">
        <f>K38</f>
        <v>0</v>
      </c>
      <c r="H39" s="169"/>
      <c r="I39" s="169"/>
      <c r="J39" s="169"/>
      <c r="K39" s="169"/>
      <c r="L39" s="170"/>
    </row>
    <row r="40" spans="1:12" ht="13.8" thickBot="1" x14ac:dyDescent="0.3">
      <c r="A40" s="145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7"/>
    </row>
    <row r="41" spans="1:12" ht="13.8" thickBot="1" x14ac:dyDescent="0.3">
      <c r="A41" s="145" t="s">
        <v>81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7"/>
    </row>
    <row r="42" spans="1:12" ht="13.8" thickBot="1" x14ac:dyDescent="0.3">
      <c r="A42" s="145" t="s">
        <v>82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7"/>
    </row>
    <row r="43" spans="1:12" ht="21" customHeight="1" x14ac:dyDescent="0.25">
      <c r="A43" s="148" t="s">
        <v>238</v>
      </c>
      <c r="B43" s="149"/>
      <c r="C43" s="149"/>
      <c r="D43" s="149"/>
      <c r="E43" s="149" t="s">
        <v>83</v>
      </c>
      <c r="F43" s="149"/>
      <c r="G43" s="149"/>
      <c r="H43" s="149"/>
      <c r="I43" s="149" t="s">
        <v>83</v>
      </c>
      <c r="J43" s="149"/>
      <c r="K43" s="150"/>
      <c r="L43" s="151"/>
    </row>
    <row r="44" spans="1:12" ht="85.5" customHeight="1" thickBot="1" x14ac:dyDescent="0.3">
      <c r="A44" s="131" t="s">
        <v>84</v>
      </c>
      <c r="B44" s="132"/>
      <c r="C44" s="132"/>
      <c r="D44" s="133"/>
      <c r="E44" s="134" t="s">
        <v>85</v>
      </c>
      <c r="F44" s="134"/>
      <c r="G44" s="134"/>
      <c r="H44" s="134"/>
      <c r="I44" s="134" t="s">
        <v>86</v>
      </c>
      <c r="J44" s="134"/>
      <c r="K44" s="135"/>
      <c r="L44" s="136"/>
    </row>
    <row r="45" spans="1:12" x14ac:dyDescent="0.25">
      <c r="A45" s="9"/>
      <c r="B45" s="9"/>
      <c r="C45" s="9"/>
      <c r="D45" s="10"/>
      <c r="E45" s="14"/>
      <c r="J45" s="9"/>
      <c r="K45" s="9"/>
    </row>
    <row r="46" spans="1:12" x14ac:dyDescent="0.25">
      <c r="A46" s="11"/>
      <c r="B46" s="11"/>
      <c r="C46" s="11"/>
      <c r="D46" s="11"/>
      <c r="E46" s="15"/>
      <c r="F46" s="11"/>
      <c r="G46" s="11"/>
      <c r="H46" s="11"/>
      <c r="I46" s="11"/>
    </row>
  </sheetData>
  <sheetProtection algorithmName="SHA-512" hashValue="6fCdaVF0flpFdqEBzXSKgwXBpJl2SvSXcfVvlNqU5JU8iwNgNLz7X7/vS1IQTQ1m+iaCWpSR5rFzPgHTPCKqbg==" saltValue="qsS/y4Qn5LDEYi+Qr/wGNA==" spinCount="100000" sheet="1" selectLockedCells="1"/>
  <mergeCells count="42">
    <mergeCell ref="A18:L18"/>
    <mergeCell ref="K37:L37"/>
    <mergeCell ref="K36:L36"/>
    <mergeCell ref="G39:L39"/>
    <mergeCell ref="K38:L38"/>
    <mergeCell ref="K30:L30"/>
    <mergeCell ref="K35:L35"/>
    <mergeCell ref="K34:L34"/>
    <mergeCell ref="K33:L33"/>
    <mergeCell ref="K32:L32"/>
    <mergeCell ref="K31:L31"/>
    <mergeCell ref="K25:L25"/>
    <mergeCell ref="K26:L26"/>
    <mergeCell ref="K27:L27"/>
    <mergeCell ref="K28:L28"/>
    <mergeCell ref="K29:L29"/>
    <mergeCell ref="K20:L20"/>
    <mergeCell ref="K21:L21"/>
    <mergeCell ref="K22:L22"/>
    <mergeCell ref="K23:L23"/>
    <mergeCell ref="K24:L24"/>
    <mergeCell ref="G4:L5"/>
    <mergeCell ref="G10:H11"/>
    <mergeCell ref="I10:L11"/>
    <mergeCell ref="G12:H13"/>
    <mergeCell ref="I12:L13"/>
    <mergeCell ref="G2:L3"/>
    <mergeCell ref="D1:E3"/>
    <mergeCell ref="A44:D44"/>
    <mergeCell ref="E44:H44"/>
    <mergeCell ref="I44:L44"/>
    <mergeCell ref="G16:H16"/>
    <mergeCell ref="I16:L16"/>
    <mergeCell ref="A38:F38"/>
    <mergeCell ref="A40:L40"/>
    <mergeCell ref="A41:L41"/>
    <mergeCell ref="A42:L42"/>
    <mergeCell ref="A43:D43"/>
    <mergeCell ref="E43:H43"/>
    <mergeCell ref="I43:L43"/>
    <mergeCell ref="G14:H15"/>
    <mergeCell ref="I14:L15"/>
  </mergeCells>
  <dataValidations count="1">
    <dataValidation type="list" allowBlank="1" showInputMessage="1" showErrorMessage="1" sqref="E22:E37" xr:uid="{97E33E48-BFD1-41CB-9106-6E0DA02536A5}">
      <formula1>"Auto,Moto"</formula1>
    </dataValidation>
  </dataValidations>
  <hyperlinks>
    <hyperlink ref="A15" r:id="rId1" xr:uid="{996BAAFE-FF91-4066-A7DB-B4C13BADDFB4}"/>
  </hyperlinks>
  <pageMargins left="0" right="0" top="0" bottom="0" header="0" footer="0"/>
  <pageSetup paperSize="9" scale="67" orientation="portrait" horizontalDpi="4294967293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99060</xdr:colOff>
                    <xdr:row>16</xdr:row>
                    <xdr:rowOff>76200</xdr:rowOff>
                  </from>
                  <to>
                    <xdr:col>0</xdr:col>
                    <xdr:colOff>457200</xdr:colOff>
                    <xdr:row>18</xdr:row>
                    <xdr:rowOff>106680</xdr:rowOff>
                  </to>
                </anchor>
              </controlPr>
            </control>
          </mc:Choice>
        </mc:AlternateContent>
      </controls>
    </mc:Choice>
  </mc:AlternateContent>
  <tableParts count="2">
    <tablePart r:id="rId6"/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BF205F-380D-9D4D-91CD-6821B23FB496}">
          <x14:formula1>
            <xm:f>'Matrice de décision'!$B$1:$B$46</xm:f>
          </x14:formula1>
          <xm:sqref>B22:B37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8D6D-E41D-45CA-8132-0CFD1FE3EA8B}">
  <sheetPr codeName="Feuil5">
    <tabColor rgb="FFFFC000"/>
    <pageSetUpPr fitToPage="1"/>
  </sheetPr>
  <dimension ref="A1:L46"/>
  <sheetViews>
    <sheetView workbookViewId="0">
      <selection activeCell="I10" sqref="I10:L11"/>
    </sheetView>
  </sheetViews>
  <sheetFormatPr baseColWidth="10" defaultColWidth="11.44140625" defaultRowHeight="13.2" x14ac:dyDescent="0.25"/>
  <cols>
    <col min="1" max="1" width="12.33203125" style="1" customWidth="1"/>
    <col min="2" max="2" width="12.109375" style="1" customWidth="1"/>
    <col min="3" max="3" width="10.33203125" style="1" customWidth="1"/>
    <col min="4" max="4" width="35.88671875" style="1" customWidth="1"/>
    <col min="5" max="5" width="10.33203125" style="12" customWidth="1"/>
    <col min="6" max="10" width="10.88671875" style="1" customWidth="1"/>
    <col min="11" max="11" width="9.88671875" style="1" customWidth="1"/>
    <col min="12" max="12" width="10.33203125" style="1" customWidth="1"/>
  </cols>
  <sheetData>
    <row r="1" spans="1:12" ht="13.8" thickBot="1" x14ac:dyDescent="0.3">
      <c r="A1" s="33"/>
      <c r="B1" s="20"/>
      <c r="C1" s="20"/>
      <c r="D1" s="180" t="s">
        <v>87</v>
      </c>
      <c r="E1" s="181"/>
      <c r="F1" s="20"/>
      <c r="G1" s="20"/>
      <c r="H1" s="20"/>
      <c r="I1" s="20"/>
      <c r="J1" s="20"/>
      <c r="K1" s="20"/>
      <c r="L1" s="105" t="s">
        <v>235</v>
      </c>
    </row>
    <row r="2" spans="1:12" x14ac:dyDescent="0.25">
      <c r="A2" s="34"/>
      <c r="D2" s="182"/>
      <c r="E2" s="183"/>
      <c r="G2" s="174" t="s">
        <v>33</v>
      </c>
      <c r="H2" s="175"/>
      <c r="I2" s="175"/>
      <c r="J2" s="175"/>
      <c r="K2" s="175"/>
      <c r="L2" s="176"/>
    </row>
    <row r="3" spans="1:12" ht="13.8" thickBot="1" x14ac:dyDescent="0.3">
      <c r="A3" s="21"/>
      <c r="B3" s="66"/>
      <c r="C3" s="66"/>
      <c r="D3" s="184"/>
      <c r="E3" s="185"/>
      <c r="F3" s="66"/>
      <c r="G3" s="177"/>
      <c r="H3" s="178"/>
      <c r="I3" s="178"/>
      <c r="J3" s="178"/>
      <c r="K3" s="178"/>
      <c r="L3" s="179"/>
    </row>
    <row r="4" spans="1:12" x14ac:dyDescent="0.25">
      <c r="A4" s="21"/>
      <c r="B4" s="66"/>
      <c r="C4" s="66"/>
      <c r="D4" s="67" t="s">
        <v>88</v>
      </c>
      <c r="E4" s="67" t="s">
        <v>35</v>
      </c>
      <c r="G4" s="155" t="s">
        <v>36</v>
      </c>
      <c r="H4" s="155"/>
      <c r="I4" s="155"/>
      <c r="J4" s="155"/>
      <c r="K4" s="155"/>
      <c r="L4" s="156"/>
    </row>
    <row r="5" spans="1:12" ht="22.8" x14ac:dyDescent="0.4">
      <c r="A5" s="21"/>
      <c r="B5" s="66"/>
      <c r="C5" s="66"/>
      <c r="F5" s="70"/>
      <c r="G5" s="155"/>
      <c r="H5" s="155"/>
      <c r="I5" s="155"/>
      <c r="J5" s="155"/>
      <c r="K5" s="155"/>
      <c r="L5" s="156"/>
    </row>
    <row r="6" spans="1:12" x14ac:dyDescent="0.25">
      <c r="A6" s="21"/>
      <c r="B6" s="66"/>
      <c r="C6" s="66"/>
      <c r="D6" s="68" t="s">
        <v>89</v>
      </c>
      <c r="E6" s="69">
        <v>2010</v>
      </c>
      <c r="F6" s="66"/>
      <c r="G6" s="66"/>
      <c r="H6" s="66"/>
      <c r="L6" s="22"/>
    </row>
    <row r="7" spans="1:12" x14ac:dyDescent="0.25">
      <c r="A7" s="21"/>
      <c r="B7" s="66"/>
      <c r="C7" s="66"/>
      <c r="D7" s="68" t="s">
        <v>90</v>
      </c>
      <c r="E7" s="69">
        <v>2020</v>
      </c>
      <c r="H7" s="71" t="s">
        <v>39</v>
      </c>
      <c r="I7" s="72" t="s">
        <v>40</v>
      </c>
      <c r="J7" s="73">
        <v>0.45</v>
      </c>
      <c r="K7" s="73"/>
      <c r="L7" s="23" t="s">
        <v>41</v>
      </c>
    </row>
    <row r="8" spans="1:12" x14ac:dyDescent="0.25">
      <c r="A8" s="21"/>
      <c r="B8" s="66"/>
      <c r="C8" s="66"/>
      <c r="D8" s="68" t="s">
        <v>91</v>
      </c>
      <c r="E8" s="69">
        <v>2030</v>
      </c>
      <c r="H8" s="71" t="s">
        <v>39</v>
      </c>
      <c r="I8" s="72" t="s">
        <v>43</v>
      </c>
      <c r="J8" s="73">
        <v>0.38</v>
      </c>
      <c r="K8" s="73"/>
      <c r="L8" s="23" t="s">
        <v>41</v>
      </c>
    </row>
    <row r="9" spans="1:12" x14ac:dyDescent="0.25">
      <c r="A9" s="21"/>
      <c r="B9" s="66"/>
      <c r="C9" s="66"/>
      <c r="D9" s="68" t="s">
        <v>92</v>
      </c>
      <c r="E9" s="69">
        <v>2040</v>
      </c>
      <c r="F9" s="66"/>
      <c r="G9" s="66"/>
      <c r="H9" s="66"/>
      <c r="L9" s="22"/>
    </row>
    <row r="10" spans="1:12" x14ac:dyDescent="0.25">
      <c r="A10" s="27" t="s">
        <v>45</v>
      </c>
      <c r="D10" s="68" t="s">
        <v>93</v>
      </c>
      <c r="E10" s="69">
        <v>2050</v>
      </c>
      <c r="G10" s="157" t="s">
        <v>47</v>
      </c>
      <c r="H10" s="157"/>
      <c r="I10" s="153"/>
      <c r="J10" s="153"/>
      <c r="K10" s="153"/>
      <c r="L10" s="154"/>
    </row>
    <row r="11" spans="1:12" x14ac:dyDescent="0.25">
      <c r="A11" s="21" t="s">
        <v>48</v>
      </c>
      <c r="D11" s="68" t="s">
        <v>94</v>
      </c>
      <c r="E11" s="69">
        <v>2060</v>
      </c>
      <c r="G11" s="157"/>
      <c r="H11" s="157"/>
      <c r="I11" s="153"/>
      <c r="J11" s="153"/>
      <c r="K11" s="153"/>
      <c r="L11" s="154"/>
    </row>
    <row r="12" spans="1:12" ht="12.75" customHeight="1" x14ac:dyDescent="0.25">
      <c r="A12" s="21" t="s">
        <v>50</v>
      </c>
      <c r="D12" s="68" t="s">
        <v>95</v>
      </c>
      <c r="E12" s="69">
        <v>2070</v>
      </c>
      <c r="G12" s="157" t="s">
        <v>52</v>
      </c>
      <c r="H12" s="157"/>
      <c r="I12" s="158"/>
      <c r="J12" s="153"/>
      <c r="K12" s="153"/>
      <c r="L12" s="154"/>
    </row>
    <row r="13" spans="1:12" x14ac:dyDescent="0.25">
      <c r="A13" s="21" t="s">
        <v>53</v>
      </c>
      <c r="D13" s="68"/>
      <c r="E13" s="69"/>
      <c r="F13" s="66"/>
      <c r="G13" s="157"/>
      <c r="H13" s="157"/>
      <c r="I13" s="153"/>
      <c r="J13" s="153"/>
      <c r="K13" s="153"/>
      <c r="L13" s="154"/>
    </row>
    <row r="14" spans="1:12" x14ac:dyDescent="0.25">
      <c r="A14" s="21" t="s">
        <v>55</v>
      </c>
      <c r="D14" s="68"/>
      <c r="E14" s="69"/>
      <c r="F14" s="66"/>
      <c r="G14" s="152" t="s">
        <v>57</v>
      </c>
      <c r="H14" s="152"/>
      <c r="I14" s="153"/>
      <c r="J14" s="153"/>
      <c r="K14" s="153"/>
      <c r="L14" s="154"/>
    </row>
    <row r="15" spans="1:12" x14ac:dyDescent="0.25">
      <c r="A15" s="25" t="s">
        <v>58</v>
      </c>
      <c r="B15" s="66"/>
      <c r="C15" s="66"/>
      <c r="D15" s="68"/>
      <c r="E15" s="77"/>
      <c r="F15" s="66"/>
      <c r="G15" s="152"/>
      <c r="H15" s="152"/>
      <c r="I15" s="153"/>
      <c r="J15" s="153"/>
      <c r="K15" s="153"/>
      <c r="L15" s="154"/>
    </row>
    <row r="16" spans="1:12" x14ac:dyDescent="0.25">
      <c r="A16" s="25"/>
      <c r="B16" s="66"/>
      <c r="C16" s="66"/>
      <c r="D16" s="68"/>
      <c r="E16" s="78"/>
      <c r="F16" s="66"/>
      <c r="G16" s="137" t="s">
        <v>61</v>
      </c>
      <c r="H16" s="138"/>
      <c r="I16" s="139"/>
      <c r="J16" s="140"/>
      <c r="K16" s="140"/>
      <c r="L16" s="141"/>
    </row>
    <row r="17" spans="1:12" ht="13.8" thickBot="1" x14ac:dyDescent="0.3">
      <c r="A17" s="21"/>
      <c r="B17" s="66"/>
      <c r="C17" s="66"/>
      <c r="D17" s="75"/>
      <c r="E17" s="76"/>
      <c r="F17" s="66"/>
      <c r="G17" s="66"/>
      <c r="H17" s="66"/>
      <c r="L17" s="22"/>
    </row>
    <row r="18" spans="1:12" ht="36.75" customHeight="1" thickBot="1" x14ac:dyDescent="0.3">
      <c r="A18" s="165" t="s">
        <v>62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7"/>
    </row>
    <row r="19" spans="1:12" x14ac:dyDescent="0.25">
      <c r="A19" s="21"/>
      <c r="B19" s="66"/>
      <c r="C19" s="66"/>
      <c r="D19" s="75"/>
      <c r="E19" s="76"/>
      <c r="F19" s="66"/>
      <c r="G19" s="66"/>
      <c r="H19" s="66"/>
      <c r="L19" s="22"/>
    </row>
    <row r="20" spans="1:12" ht="26.4" x14ac:dyDescent="0.25">
      <c r="A20" s="24" t="s">
        <v>63</v>
      </c>
      <c r="B20" s="16" t="s">
        <v>64</v>
      </c>
      <c r="C20" s="16" t="s">
        <v>65</v>
      </c>
      <c r="D20" s="17" t="s">
        <v>66</v>
      </c>
      <c r="E20" s="17" t="s">
        <v>67</v>
      </c>
      <c r="F20" s="16" t="s">
        <v>68</v>
      </c>
      <c r="G20" s="18" t="s">
        <v>69</v>
      </c>
      <c r="H20" s="19" t="s">
        <v>70</v>
      </c>
      <c r="I20" s="19" t="s">
        <v>71</v>
      </c>
      <c r="J20" s="19" t="s">
        <v>72</v>
      </c>
      <c r="K20" s="191" t="s">
        <v>73</v>
      </c>
      <c r="L20" s="192"/>
    </row>
    <row r="21" spans="1:12" ht="42.75" customHeight="1" x14ac:dyDescent="0.25">
      <c r="A21" s="56" t="s">
        <v>74</v>
      </c>
      <c r="B21" s="57" t="s">
        <v>75</v>
      </c>
      <c r="C21" s="58" t="s">
        <v>76</v>
      </c>
      <c r="D21" s="58" t="s">
        <v>77</v>
      </c>
      <c r="E21" s="58" t="s">
        <v>78</v>
      </c>
      <c r="F21" s="59"/>
      <c r="G21" s="64"/>
      <c r="H21" s="60"/>
      <c r="I21" s="60"/>
      <c r="J21" s="60"/>
      <c r="K21" s="161"/>
      <c r="L21" s="162"/>
    </row>
    <row r="22" spans="1:12" ht="36" customHeight="1" x14ac:dyDescent="0.25">
      <c r="A22" s="26"/>
      <c r="B22" s="30"/>
      <c r="C22" s="31" t="str">
        <f>IF(B22="","",VLOOKUP(B22,'Matrice de décision'!E:F,2,0))</f>
        <v/>
      </c>
      <c r="D22" s="2"/>
      <c r="E22" s="2"/>
      <c r="F22" s="3"/>
      <c r="G22" s="4" t="str">
        <f t="shared" ref="G22:G37" si="0">IF(F22&gt;0,VLOOKUP(E22,$I$7:$J$8,2,FALSE)*F22,"")</f>
        <v/>
      </c>
      <c r="H22" s="5"/>
      <c r="I22" s="5"/>
      <c r="J22" s="5"/>
      <c r="K22" s="163">
        <f>SUM(G22:J22)</f>
        <v>0</v>
      </c>
      <c r="L22" s="164"/>
    </row>
    <row r="23" spans="1:12" ht="36" customHeight="1" x14ac:dyDescent="0.25">
      <c r="A23" s="26"/>
      <c r="B23" s="30"/>
      <c r="C23" s="31" t="str">
        <f>IF(B23="","",VLOOKUP(B23,'Matrice de décision'!E:F,2,0))</f>
        <v/>
      </c>
      <c r="D23" s="2"/>
      <c r="E23" s="2"/>
      <c r="F23" s="3"/>
      <c r="G23" s="4" t="str">
        <f t="shared" si="0"/>
        <v/>
      </c>
      <c r="H23" s="5"/>
      <c r="I23" s="5"/>
      <c r="J23" s="5"/>
      <c r="K23" s="163">
        <f t="shared" ref="K23:K37" si="1">SUM(G23:J23)</f>
        <v>0</v>
      </c>
      <c r="L23" s="164"/>
    </row>
    <row r="24" spans="1:12" ht="36" customHeight="1" x14ac:dyDescent="0.25">
      <c r="A24" s="26"/>
      <c r="B24" s="30"/>
      <c r="C24" s="31" t="str">
        <f>IF(B24="","",VLOOKUP(B24,'Matrice de décision'!E:F,2,0))</f>
        <v/>
      </c>
      <c r="D24" s="2"/>
      <c r="E24" s="2"/>
      <c r="F24" s="3"/>
      <c r="G24" s="4" t="str">
        <f t="shared" si="0"/>
        <v/>
      </c>
      <c r="H24" s="5"/>
      <c r="I24" s="5"/>
      <c r="J24" s="5"/>
      <c r="K24" s="163">
        <f t="shared" si="1"/>
        <v>0</v>
      </c>
      <c r="L24" s="164"/>
    </row>
    <row r="25" spans="1:12" ht="36" customHeight="1" x14ac:dyDescent="0.25">
      <c r="A25" s="26"/>
      <c r="B25" s="30"/>
      <c r="C25" s="31" t="str">
        <f>IF(B25="","",VLOOKUP(B25,'Matrice de décision'!E:F,2,0))</f>
        <v/>
      </c>
      <c r="D25" s="2"/>
      <c r="E25" s="2"/>
      <c r="F25" s="3"/>
      <c r="G25" s="4" t="str">
        <f t="shared" si="0"/>
        <v/>
      </c>
      <c r="H25" s="5"/>
      <c r="I25" s="5"/>
      <c r="J25" s="5"/>
      <c r="K25" s="163">
        <f t="shared" si="1"/>
        <v>0</v>
      </c>
      <c r="L25" s="164"/>
    </row>
    <row r="26" spans="1:12" ht="36" customHeight="1" x14ac:dyDescent="0.25">
      <c r="A26" s="26"/>
      <c r="B26" s="30"/>
      <c r="C26" s="31" t="str">
        <f>IF(B26="","",VLOOKUP(B26,'Matrice de décision'!E:F,2,0))</f>
        <v/>
      </c>
      <c r="D26" s="2"/>
      <c r="E26" s="2"/>
      <c r="F26" s="3"/>
      <c r="G26" s="4" t="str">
        <f t="shared" si="0"/>
        <v/>
      </c>
      <c r="H26" s="5"/>
      <c r="I26" s="5"/>
      <c r="J26" s="5"/>
      <c r="K26" s="163">
        <f t="shared" si="1"/>
        <v>0</v>
      </c>
      <c r="L26" s="164"/>
    </row>
    <row r="27" spans="1:12" ht="36" customHeight="1" x14ac:dyDescent="0.25">
      <c r="A27" s="26"/>
      <c r="B27" s="30"/>
      <c r="C27" s="31" t="str">
        <f>IF(B27="","",VLOOKUP(B27,'Matrice de décision'!E:F,2,0))</f>
        <v/>
      </c>
      <c r="D27" s="2"/>
      <c r="E27" s="2"/>
      <c r="F27" s="3"/>
      <c r="G27" s="4" t="str">
        <f t="shared" si="0"/>
        <v/>
      </c>
      <c r="H27" s="5"/>
      <c r="I27" s="5"/>
      <c r="J27" s="5"/>
      <c r="K27" s="163">
        <f t="shared" si="1"/>
        <v>0</v>
      </c>
      <c r="L27" s="164"/>
    </row>
    <row r="28" spans="1:12" ht="36" customHeight="1" x14ac:dyDescent="0.25">
      <c r="A28" s="26"/>
      <c r="B28" s="30"/>
      <c r="C28" s="31" t="str">
        <f>IF(B28="","",VLOOKUP(B28,'Matrice de décision'!E:F,2,0))</f>
        <v/>
      </c>
      <c r="D28" s="2"/>
      <c r="E28" s="2"/>
      <c r="F28" s="3"/>
      <c r="G28" s="4" t="str">
        <f t="shared" si="0"/>
        <v/>
      </c>
      <c r="H28" s="5"/>
      <c r="I28" s="5"/>
      <c r="J28" s="5"/>
      <c r="K28" s="163">
        <f t="shared" si="1"/>
        <v>0</v>
      </c>
      <c r="L28" s="164"/>
    </row>
    <row r="29" spans="1:12" ht="36" customHeight="1" x14ac:dyDescent="0.25">
      <c r="A29" s="26"/>
      <c r="B29" s="30"/>
      <c r="C29" s="31" t="str">
        <f>IF(B29="","",VLOOKUP(B29,'Matrice de décision'!E:F,2,0))</f>
        <v/>
      </c>
      <c r="D29" s="2"/>
      <c r="E29" s="2"/>
      <c r="F29" s="3"/>
      <c r="G29" s="4" t="str">
        <f t="shared" si="0"/>
        <v/>
      </c>
      <c r="H29" s="5"/>
      <c r="I29" s="5"/>
      <c r="J29" s="5"/>
      <c r="K29" s="163">
        <f t="shared" si="1"/>
        <v>0</v>
      </c>
      <c r="L29" s="164"/>
    </row>
    <row r="30" spans="1:12" ht="36" customHeight="1" x14ac:dyDescent="0.25">
      <c r="A30" s="26"/>
      <c r="B30" s="30"/>
      <c r="C30" s="31" t="str">
        <f>IF(B30="","",VLOOKUP(B30,'Matrice de décision'!E:F,2,0))</f>
        <v/>
      </c>
      <c r="D30" s="2"/>
      <c r="E30" s="2"/>
      <c r="F30" s="3"/>
      <c r="G30" s="4" t="str">
        <f t="shared" si="0"/>
        <v/>
      </c>
      <c r="H30" s="5"/>
      <c r="I30" s="5"/>
      <c r="J30" s="5"/>
      <c r="K30" s="163">
        <f t="shared" si="1"/>
        <v>0</v>
      </c>
      <c r="L30" s="164"/>
    </row>
    <row r="31" spans="1:12" ht="36" customHeight="1" x14ac:dyDescent="0.25">
      <c r="A31" s="26"/>
      <c r="B31" s="30"/>
      <c r="C31" s="31" t="str">
        <f>IF(B31="","",VLOOKUP(B31,'Matrice de décision'!E:F,2,0))</f>
        <v/>
      </c>
      <c r="D31" s="2"/>
      <c r="E31" s="2"/>
      <c r="F31" s="3"/>
      <c r="G31" s="4" t="str">
        <f t="shared" si="0"/>
        <v/>
      </c>
      <c r="H31" s="5"/>
      <c r="I31" s="5"/>
      <c r="J31" s="5"/>
      <c r="K31" s="163">
        <f t="shared" si="1"/>
        <v>0</v>
      </c>
      <c r="L31" s="164"/>
    </row>
    <row r="32" spans="1:12" ht="36" customHeight="1" x14ac:dyDescent="0.25">
      <c r="A32" s="26"/>
      <c r="B32" s="30"/>
      <c r="C32" s="31" t="str">
        <f>IF(B32="","",VLOOKUP(B32,'Matrice de décision'!E:F,2,0))</f>
        <v/>
      </c>
      <c r="D32" s="2"/>
      <c r="E32" s="2"/>
      <c r="F32" s="3"/>
      <c r="G32" s="4" t="str">
        <f t="shared" si="0"/>
        <v/>
      </c>
      <c r="H32" s="5"/>
      <c r="I32" s="5"/>
      <c r="J32" s="5"/>
      <c r="K32" s="163">
        <f t="shared" si="1"/>
        <v>0</v>
      </c>
      <c r="L32" s="164"/>
    </row>
    <row r="33" spans="1:12" ht="36" customHeight="1" x14ac:dyDescent="0.25">
      <c r="A33" s="26"/>
      <c r="B33" s="30"/>
      <c r="C33" s="31" t="str">
        <f>IF(B33="","",VLOOKUP(B33,'Matrice de décision'!E:F,2,0))</f>
        <v/>
      </c>
      <c r="D33" s="2"/>
      <c r="E33" s="2"/>
      <c r="F33" s="3"/>
      <c r="G33" s="4" t="str">
        <f t="shared" si="0"/>
        <v/>
      </c>
      <c r="H33" s="5"/>
      <c r="I33" s="5"/>
      <c r="J33" s="5"/>
      <c r="K33" s="163">
        <f t="shared" si="1"/>
        <v>0</v>
      </c>
      <c r="L33" s="164"/>
    </row>
    <row r="34" spans="1:12" ht="36" customHeight="1" x14ac:dyDescent="0.25">
      <c r="A34" s="26"/>
      <c r="B34" s="30"/>
      <c r="C34" s="31" t="str">
        <f>IF(B34="","",VLOOKUP(B34,'Matrice de décision'!E:F,2,0))</f>
        <v/>
      </c>
      <c r="D34" s="2"/>
      <c r="E34" s="2"/>
      <c r="F34" s="3"/>
      <c r="G34" s="4" t="str">
        <f t="shared" si="0"/>
        <v/>
      </c>
      <c r="H34" s="5"/>
      <c r="I34" s="5"/>
      <c r="J34" s="5"/>
      <c r="K34" s="163">
        <f t="shared" si="1"/>
        <v>0</v>
      </c>
      <c r="L34" s="164"/>
    </row>
    <row r="35" spans="1:12" ht="36" customHeight="1" x14ac:dyDescent="0.25">
      <c r="A35" s="26"/>
      <c r="B35" s="30"/>
      <c r="C35" s="31" t="str">
        <f>IF(B35="","",VLOOKUP(B35,'Matrice de décision'!E:F,2,0))</f>
        <v/>
      </c>
      <c r="D35" s="2"/>
      <c r="E35" s="2"/>
      <c r="F35" s="3"/>
      <c r="G35" s="4" t="str">
        <f t="shared" si="0"/>
        <v/>
      </c>
      <c r="H35" s="5"/>
      <c r="I35" s="5"/>
      <c r="J35" s="5"/>
      <c r="K35" s="163">
        <f t="shared" si="1"/>
        <v>0</v>
      </c>
      <c r="L35" s="164"/>
    </row>
    <row r="36" spans="1:12" ht="36" customHeight="1" x14ac:dyDescent="0.25">
      <c r="A36" s="26"/>
      <c r="B36" s="30"/>
      <c r="C36" s="31" t="str">
        <f>IF(B36="","",VLOOKUP(B36,'Matrice de décision'!E:F,2,0))</f>
        <v/>
      </c>
      <c r="D36" s="2"/>
      <c r="E36" s="2"/>
      <c r="F36" s="3"/>
      <c r="G36" s="4" t="str">
        <f t="shared" si="0"/>
        <v/>
      </c>
      <c r="H36" s="5"/>
      <c r="I36" s="5"/>
      <c r="J36" s="5"/>
      <c r="K36" s="163">
        <f t="shared" si="1"/>
        <v>0</v>
      </c>
      <c r="L36" s="164"/>
    </row>
    <row r="37" spans="1:12" ht="36" customHeight="1" x14ac:dyDescent="0.25">
      <c r="A37" s="26"/>
      <c r="B37" s="30"/>
      <c r="C37" s="31" t="str">
        <f>IF(B37="","",VLOOKUP(B37,'Matrice de décision'!E:F,2,0))</f>
        <v/>
      </c>
      <c r="D37" s="2"/>
      <c r="E37" s="2"/>
      <c r="F37" s="3"/>
      <c r="G37" s="4" t="str">
        <f t="shared" si="0"/>
        <v/>
      </c>
      <c r="H37" s="5"/>
      <c r="I37" s="5"/>
      <c r="J37" s="5"/>
      <c r="K37" s="163">
        <f t="shared" si="1"/>
        <v>0</v>
      </c>
      <c r="L37" s="164"/>
    </row>
    <row r="38" spans="1:12" ht="13.5" customHeight="1" thickBot="1" x14ac:dyDescent="0.3">
      <c r="A38" s="142" t="s">
        <v>79</v>
      </c>
      <c r="B38" s="143"/>
      <c r="C38" s="143"/>
      <c r="D38" s="143"/>
      <c r="E38" s="143"/>
      <c r="F38" s="143"/>
      <c r="G38" s="28">
        <f t="shared" ref="G38:J38" si="2">SUM(G22:G37)</f>
        <v>0</v>
      </c>
      <c r="H38" s="29">
        <f t="shared" si="2"/>
        <v>0</v>
      </c>
      <c r="I38" s="29">
        <f t="shared" si="2"/>
        <v>0</v>
      </c>
      <c r="J38" s="29">
        <f t="shared" si="2"/>
        <v>0</v>
      </c>
      <c r="K38" s="189">
        <f>SUM(K22:L37)</f>
        <v>0</v>
      </c>
      <c r="L38" s="190"/>
    </row>
    <row r="39" spans="1:12" ht="18" thickBot="1" x14ac:dyDescent="0.3">
      <c r="A39" s="6"/>
      <c r="B39" s="7"/>
      <c r="C39" s="7"/>
      <c r="D39" s="8" t="s">
        <v>80</v>
      </c>
      <c r="E39" s="13"/>
      <c r="F39" s="7"/>
      <c r="G39" s="168">
        <f>K38</f>
        <v>0</v>
      </c>
      <c r="H39" s="169"/>
      <c r="I39" s="169"/>
      <c r="J39" s="169"/>
      <c r="K39" s="169"/>
      <c r="L39" s="170"/>
    </row>
    <row r="40" spans="1:12" ht="13.8" thickBot="1" x14ac:dyDescent="0.3">
      <c r="A40" s="145" t="s">
        <v>96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7"/>
    </row>
    <row r="41" spans="1:12" ht="13.8" thickBot="1" x14ac:dyDescent="0.3">
      <c r="A41" s="145" t="s">
        <v>81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7"/>
    </row>
    <row r="42" spans="1:12" ht="13.8" thickBot="1" x14ac:dyDescent="0.3">
      <c r="A42" s="145" t="s">
        <v>82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7"/>
    </row>
    <row r="43" spans="1:12" x14ac:dyDescent="0.25">
      <c r="A43" s="186" t="s">
        <v>97</v>
      </c>
      <c r="B43" s="187"/>
      <c r="C43" s="187"/>
      <c r="D43" s="188"/>
      <c r="E43" s="149" t="s">
        <v>83</v>
      </c>
      <c r="F43" s="149"/>
      <c r="G43" s="149"/>
      <c r="H43" s="149"/>
      <c r="I43" s="149" t="s">
        <v>83</v>
      </c>
      <c r="J43" s="149"/>
      <c r="K43" s="150"/>
      <c r="L43" s="151"/>
    </row>
    <row r="44" spans="1:12" ht="90" customHeight="1" thickBot="1" x14ac:dyDescent="0.3">
      <c r="A44" s="131" t="s">
        <v>98</v>
      </c>
      <c r="B44" s="132"/>
      <c r="C44" s="132"/>
      <c r="D44" s="133"/>
      <c r="E44" s="134" t="s">
        <v>85</v>
      </c>
      <c r="F44" s="134"/>
      <c r="G44" s="134"/>
      <c r="H44" s="134"/>
      <c r="I44" s="134" t="s">
        <v>86</v>
      </c>
      <c r="J44" s="134"/>
      <c r="K44" s="135"/>
      <c r="L44" s="136"/>
    </row>
    <row r="45" spans="1:12" x14ac:dyDescent="0.25">
      <c r="A45" s="9"/>
      <c r="B45" s="9"/>
      <c r="C45" s="9"/>
      <c r="D45" s="10"/>
      <c r="E45" s="14"/>
      <c r="J45" s="9"/>
      <c r="K45" s="9"/>
    </row>
    <row r="46" spans="1:12" x14ac:dyDescent="0.25">
      <c r="A46" s="11"/>
      <c r="B46" s="11"/>
      <c r="C46" s="11"/>
      <c r="D46" s="11"/>
      <c r="E46" s="15"/>
      <c r="F46" s="11"/>
      <c r="G46" s="11"/>
      <c r="H46" s="11"/>
      <c r="I46" s="11"/>
    </row>
  </sheetData>
  <sheetProtection algorithmName="SHA-512" hashValue="rDjIk9ok+3Qd6JqehOd18jQmItm5iqwzMlVAI14q1Lkvk1+Lv6yKqAuTeEquvgjmPOcgteRvg3SHOuo4Qq6fYQ==" saltValue="9czc6bREr5SYxRQ3745WFQ==" spinCount="100000" sheet="1" selectLockedCells="1"/>
  <mergeCells count="42">
    <mergeCell ref="A18:L18"/>
    <mergeCell ref="K38:L38"/>
    <mergeCell ref="G39:L39"/>
    <mergeCell ref="K32:L32"/>
    <mergeCell ref="K31:L31"/>
    <mergeCell ref="K30:L30"/>
    <mergeCell ref="K29:L29"/>
    <mergeCell ref="K21:L21"/>
    <mergeCell ref="K37:L37"/>
    <mergeCell ref="K36:L36"/>
    <mergeCell ref="K35:L35"/>
    <mergeCell ref="K34:L34"/>
    <mergeCell ref="K33:L33"/>
    <mergeCell ref="K20:L20"/>
    <mergeCell ref="K28:L28"/>
    <mergeCell ref="K27:L27"/>
    <mergeCell ref="K26:L26"/>
    <mergeCell ref="K25:L25"/>
    <mergeCell ref="K24:L24"/>
    <mergeCell ref="K23:L23"/>
    <mergeCell ref="K22:L22"/>
    <mergeCell ref="G4:L5"/>
    <mergeCell ref="G10:H11"/>
    <mergeCell ref="I10:L11"/>
    <mergeCell ref="G12:H13"/>
    <mergeCell ref="I12:L13"/>
    <mergeCell ref="G2:L3"/>
    <mergeCell ref="D1:E3"/>
    <mergeCell ref="A44:D44"/>
    <mergeCell ref="E44:H44"/>
    <mergeCell ref="I44:L44"/>
    <mergeCell ref="G16:H16"/>
    <mergeCell ref="I16:L16"/>
    <mergeCell ref="A38:F38"/>
    <mergeCell ref="A40:L40"/>
    <mergeCell ref="A41:L41"/>
    <mergeCell ref="A42:L42"/>
    <mergeCell ref="A43:D43"/>
    <mergeCell ref="E43:H43"/>
    <mergeCell ref="I43:L43"/>
    <mergeCell ref="G14:H15"/>
    <mergeCell ref="I14:L15"/>
  </mergeCells>
  <dataValidations count="2">
    <dataValidation type="list" allowBlank="1" showInputMessage="1" showErrorMessage="1" sqref="D9:D12 D6" xr:uid="{05D30040-A653-471C-B756-49BDD855A78B}">
      <formula1>$D$6:$D$12</formula1>
    </dataValidation>
    <dataValidation type="list" allowBlank="1" showInputMessage="1" showErrorMessage="1" sqref="E22:E37" xr:uid="{79017467-6AAA-438F-9F69-2CCB357A1BDF}">
      <formula1>"Auto,Moto"</formula1>
    </dataValidation>
  </dataValidations>
  <hyperlinks>
    <hyperlink ref="A15" r:id="rId1" xr:uid="{D0522FEB-C820-4B60-962F-93F16A9FCFDC}"/>
  </hyperlinks>
  <pageMargins left="0" right="0" top="0" bottom="0" header="0" footer="0"/>
  <pageSetup paperSize="9" scale="65" orientation="portrait" horizontalDpi="4294967293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0</xdr:col>
                    <xdr:colOff>99060</xdr:colOff>
                    <xdr:row>16</xdr:row>
                    <xdr:rowOff>76200</xdr:rowOff>
                  </from>
                  <to>
                    <xdr:col>0</xdr:col>
                    <xdr:colOff>457200</xdr:colOff>
                    <xdr:row>17</xdr:row>
                    <xdr:rowOff>426720</xdr:rowOff>
                  </to>
                </anchor>
              </controlPr>
            </control>
          </mc:Choice>
        </mc:AlternateContent>
      </controls>
    </mc:Choice>
  </mc:AlternateContent>
  <tableParts count="2">
    <tablePart r:id="rId6"/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26DC21-BAFF-DC43-8510-9A072B7D6964}">
          <x14:formula1>
            <xm:f>'Matrice de décision'!$E:$E</xm:f>
          </x14:formula1>
          <xm:sqref>B22:B37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240F-9B5A-4D10-9176-3A94EF719769}">
  <sheetPr codeName="Feuil6">
    <tabColor rgb="FFFFFF00"/>
    <pageSetUpPr fitToPage="1"/>
  </sheetPr>
  <dimension ref="A1:L46"/>
  <sheetViews>
    <sheetView topLeftCell="A9" zoomScaleNormal="100" workbookViewId="0">
      <selection activeCell="B22" sqref="B22"/>
    </sheetView>
  </sheetViews>
  <sheetFormatPr baseColWidth="10" defaultColWidth="11.44140625" defaultRowHeight="13.2" x14ac:dyDescent="0.25"/>
  <cols>
    <col min="1" max="1" width="12.33203125" style="1" customWidth="1"/>
    <col min="2" max="2" width="12.109375" style="1" customWidth="1"/>
    <col min="3" max="3" width="10.33203125" style="1" customWidth="1"/>
    <col min="4" max="4" width="34" style="1" customWidth="1"/>
    <col min="5" max="5" width="10.33203125" style="12" customWidth="1"/>
    <col min="6" max="10" width="10.88671875" style="1" customWidth="1"/>
    <col min="11" max="11" width="9.88671875" style="1" customWidth="1"/>
    <col min="12" max="12" width="10.33203125" style="1" customWidth="1"/>
  </cols>
  <sheetData>
    <row r="1" spans="1:12" ht="13.8" thickBot="1" x14ac:dyDescent="0.3">
      <c r="A1" s="33"/>
      <c r="B1" s="20"/>
      <c r="C1" s="20"/>
      <c r="D1" s="193" t="s">
        <v>99</v>
      </c>
      <c r="E1" s="194"/>
      <c r="F1" s="20"/>
      <c r="G1" s="20"/>
      <c r="H1" s="20"/>
      <c r="I1" s="20"/>
      <c r="J1" s="20"/>
      <c r="K1" s="20"/>
      <c r="L1" s="105" t="s">
        <v>235</v>
      </c>
    </row>
    <row r="2" spans="1:12" x14ac:dyDescent="0.25">
      <c r="A2" s="34"/>
      <c r="D2" s="195"/>
      <c r="E2" s="196"/>
      <c r="G2" s="174" t="s">
        <v>33</v>
      </c>
      <c r="H2" s="175"/>
      <c r="I2" s="175"/>
      <c r="J2" s="175"/>
      <c r="K2" s="175"/>
      <c r="L2" s="176"/>
    </row>
    <row r="3" spans="1:12" ht="13.8" thickBot="1" x14ac:dyDescent="0.3">
      <c r="A3" s="21"/>
      <c r="B3" s="66"/>
      <c r="C3" s="66"/>
      <c r="D3" s="197"/>
      <c r="E3" s="198"/>
      <c r="F3" s="66"/>
      <c r="G3" s="177"/>
      <c r="H3" s="178"/>
      <c r="I3" s="178"/>
      <c r="J3" s="178"/>
      <c r="K3" s="178"/>
      <c r="L3" s="179"/>
    </row>
    <row r="4" spans="1:12" x14ac:dyDescent="0.25">
      <c r="A4" s="21"/>
      <c r="B4" s="66"/>
      <c r="C4" s="66"/>
      <c r="D4" s="67" t="s">
        <v>100</v>
      </c>
      <c r="E4" s="67" t="s">
        <v>35</v>
      </c>
      <c r="G4" s="155" t="s">
        <v>36</v>
      </c>
      <c r="H4" s="155"/>
      <c r="I4" s="155"/>
      <c r="J4" s="155"/>
      <c r="K4" s="155"/>
      <c r="L4" s="156"/>
    </row>
    <row r="5" spans="1:12" ht="22.8" x14ac:dyDescent="0.4">
      <c r="A5" s="21"/>
      <c r="B5" s="66"/>
      <c r="C5" s="66"/>
      <c r="F5" s="70"/>
      <c r="G5" s="155"/>
      <c r="H5" s="155"/>
      <c r="I5" s="155"/>
      <c r="J5" s="155"/>
      <c r="K5" s="155"/>
      <c r="L5" s="156"/>
    </row>
    <row r="6" spans="1:12" x14ac:dyDescent="0.25">
      <c r="A6" s="21"/>
      <c r="B6" s="66"/>
      <c r="C6" s="66"/>
      <c r="D6" s="68" t="s">
        <v>101</v>
      </c>
      <c r="E6" s="69">
        <v>3010</v>
      </c>
      <c r="F6" s="66"/>
      <c r="G6" s="66"/>
      <c r="H6" s="66"/>
      <c r="L6" s="22"/>
    </row>
    <row r="7" spans="1:12" x14ac:dyDescent="0.25">
      <c r="A7" s="21"/>
      <c r="B7" s="66"/>
      <c r="C7" s="66"/>
      <c r="D7" s="68" t="s">
        <v>102</v>
      </c>
      <c r="E7" s="69">
        <v>3020</v>
      </c>
      <c r="H7" s="71" t="s">
        <v>39</v>
      </c>
      <c r="I7" s="72" t="s">
        <v>40</v>
      </c>
      <c r="J7" s="73">
        <v>0.45</v>
      </c>
      <c r="K7" s="73"/>
      <c r="L7" s="23" t="s">
        <v>41</v>
      </c>
    </row>
    <row r="8" spans="1:12" x14ac:dyDescent="0.25">
      <c r="A8" s="21"/>
      <c r="B8" s="66"/>
      <c r="C8" s="66"/>
      <c r="D8" s="74" t="s">
        <v>103</v>
      </c>
      <c r="E8" s="69">
        <v>3100</v>
      </c>
      <c r="H8" s="71" t="s">
        <v>39</v>
      </c>
      <c r="I8" s="72" t="s">
        <v>43</v>
      </c>
      <c r="J8" s="73">
        <v>0.38</v>
      </c>
      <c r="K8" s="73"/>
      <c r="L8" s="23" t="s">
        <v>41</v>
      </c>
    </row>
    <row r="9" spans="1:12" x14ac:dyDescent="0.25">
      <c r="A9" s="21"/>
      <c r="B9" s="66"/>
      <c r="C9" s="66"/>
      <c r="D9" s="68" t="s">
        <v>104</v>
      </c>
      <c r="E9" s="69">
        <v>3110</v>
      </c>
      <c r="F9" s="66"/>
      <c r="G9" s="66"/>
      <c r="H9" s="66"/>
      <c r="L9" s="22"/>
    </row>
    <row r="10" spans="1:12" x14ac:dyDescent="0.25">
      <c r="A10" s="27" t="s">
        <v>45</v>
      </c>
      <c r="D10" s="68" t="s">
        <v>105</v>
      </c>
      <c r="E10" s="69">
        <v>3200</v>
      </c>
      <c r="G10" s="157" t="s">
        <v>47</v>
      </c>
      <c r="H10" s="157"/>
      <c r="I10" s="153"/>
      <c r="J10" s="153"/>
      <c r="K10" s="153"/>
      <c r="L10" s="154"/>
    </row>
    <row r="11" spans="1:12" x14ac:dyDescent="0.25">
      <c r="A11" s="21" t="s">
        <v>48</v>
      </c>
      <c r="D11" s="68" t="s">
        <v>106</v>
      </c>
      <c r="E11" s="69">
        <v>3300</v>
      </c>
      <c r="G11" s="157"/>
      <c r="H11" s="157"/>
      <c r="I11" s="153"/>
      <c r="J11" s="153"/>
      <c r="K11" s="153"/>
      <c r="L11" s="154"/>
    </row>
    <row r="12" spans="1:12" ht="12.75" customHeight="1" x14ac:dyDescent="0.25">
      <c r="A12" s="21" t="s">
        <v>50</v>
      </c>
      <c r="D12" s="68" t="s">
        <v>107</v>
      </c>
      <c r="E12" s="69">
        <v>3400</v>
      </c>
      <c r="G12" s="157" t="s">
        <v>52</v>
      </c>
      <c r="H12" s="157"/>
      <c r="I12" s="158"/>
      <c r="J12" s="153"/>
      <c r="K12" s="153"/>
      <c r="L12" s="154"/>
    </row>
    <row r="13" spans="1:12" x14ac:dyDescent="0.25">
      <c r="A13" s="21" t="s">
        <v>53</v>
      </c>
      <c r="D13" s="68" t="s">
        <v>108</v>
      </c>
      <c r="E13" s="79">
        <v>3900</v>
      </c>
      <c r="F13" s="66"/>
      <c r="G13" s="157"/>
      <c r="H13" s="157"/>
      <c r="I13" s="153"/>
      <c r="J13" s="153"/>
      <c r="K13" s="153"/>
      <c r="L13" s="154"/>
    </row>
    <row r="14" spans="1:12" x14ac:dyDescent="0.25">
      <c r="A14" s="21" t="s">
        <v>55</v>
      </c>
      <c r="D14" s="68"/>
      <c r="E14" s="79"/>
      <c r="F14" s="66"/>
      <c r="G14" s="152" t="s">
        <v>57</v>
      </c>
      <c r="H14" s="152"/>
      <c r="I14" s="153"/>
      <c r="J14" s="153"/>
      <c r="K14" s="153"/>
      <c r="L14" s="154"/>
    </row>
    <row r="15" spans="1:12" x14ac:dyDescent="0.25">
      <c r="A15" s="25" t="s">
        <v>58</v>
      </c>
      <c r="B15" s="66"/>
      <c r="C15" s="66"/>
      <c r="D15" s="68"/>
      <c r="E15" s="79"/>
      <c r="F15" s="66"/>
      <c r="G15" s="152"/>
      <c r="H15" s="152"/>
      <c r="I15" s="153"/>
      <c r="J15" s="153"/>
      <c r="K15" s="153"/>
      <c r="L15" s="154"/>
    </row>
    <row r="16" spans="1:12" x14ac:dyDescent="0.25">
      <c r="A16" s="25"/>
      <c r="B16" s="66"/>
      <c r="C16" s="66"/>
      <c r="D16" s="68"/>
      <c r="E16" s="78"/>
      <c r="F16" s="66"/>
      <c r="G16" s="137" t="s">
        <v>61</v>
      </c>
      <c r="H16" s="138"/>
      <c r="I16" s="139"/>
      <c r="J16" s="140"/>
      <c r="K16" s="140"/>
      <c r="L16" s="141"/>
    </row>
    <row r="17" spans="1:12" ht="13.8" thickBot="1" x14ac:dyDescent="0.3">
      <c r="A17" s="21"/>
      <c r="B17" s="66"/>
      <c r="C17" s="66"/>
      <c r="D17" s="75"/>
      <c r="E17" s="76"/>
      <c r="F17" s="66"/>
      <c r="G17" s="66"/>
      <c r="H17" s="66"/>
      <c r="L17" s="22"/>
    </row>
    <row r="18" spans="1:12" ht="40.5" customHeight="1" thickBot="1" x14ac:dyDescent="0.3">
      <c r="A18" s="165" t="s">
        <v>62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7"/>
    </row>
    <row r="19" spans="1:12" x14ac:dyDescent="0.25">
      <c r="A19" s="21"/>
      <c r="B19" s="66"/>
      <c r="C19" s="66"/>
      <c r="D19" s="75"/>
      <c r="E19" s="76"/>
      <c r="F19" s="66"/>
      <c r="G19" s="66"/>
      <c r="H19" s="66"/>
      <c r="L19" s="22"/>
    </row>
    <row r="20" spans="1:12" ht="25.5" customHeight="1" x14ac:dyDescent="0.25">
      <c r="A20" s="24" t="s">
        <v>63</v>
      </c>
      <c r="B20" s="16" t="s">
        <v>64</v>
      </c>
      <c r="C20" s="16" t="s">
        <v>65</v>
      </c>
      <c r="D20" s="17" t="s">
        <v>66</v>
      </c>
      <c r="E20" s="17" t="s">
        <v>67</v>
      </c>
      <c r="F20" s="16" t="s">
        <v>68</v>
      </c>
      <c r="G20" s="18" t="s">
        <v>69</v>
      </c>
      <c r="H20" s="19" t="s">
        <v>70</v>
      </c>
      <c r="I20" s="19" t="s">
        <v>71</v>
      </c>
      <c r="J20" s="19" t="s">
        <v>72</v>
      </c>
      <c r="K20" s="191" t="s">
        <v>73</v>
      </c>
      <c r="L20" s="192"/>
    </row>
    <row r="21" spans="1:12" ht="36" x14ac:dyDescent="0.25">
      <c r="A21" s="56" t="s">
        <v>74</v>
      </c>
      <c r="B21" s="57" t="s">
        <v>75</v>
      </c>
      <c r="C21" s="58" t="s">
        <v>76</v>
      </c>
      <c r="D21" s="58" t="s">
        <v>77</v>
      </c>
      <c r="E21" s="58" t="s">
        <v>78</v>
      </c>
      <c r="F21" s="59"/>
      <c r="G21" s="64"/>
      <c r="H21" s="60"/>
      <c r="I21" s="60"/>
      <c r="J21" s="60"/>
      <c r="K21" s="161"/>
      <c r="L21" s="162"/>
    </row>
    <row r="22" spans="1:12" ht="36" customHeight="1" x14ac:dyDescent="0.25">
      <c r="A22" s="26"/>
      <c r="B22" s="30"/>
      <c r="C22" s="47" t="str">
        <f>IF(B22="","",VLOOKUP(B22,'Matrice de décision'!H:I,2,0))</f>
        <v/>
      </c>
      <c r="D22" s="2"/>
      <c r="E22" s="2"/>
      <c r="F22" s="3"/>
      <c r="G22" s="48" t="str">
        <f t="shared" ref="G22:G37" si="0">IF(F22&gt;0,VLOOKUP(E22,$I$7:$J$8,2,FALSE)*F22,"")</f>
        <v/>
      </c>
      <c r="H22" s="5"/>
      <c r="I22" s="5"/>
      <c r="J22" s="5"/>
      <c r="K22" s="202">
        <f>SUM(G22:J22)</f>
        <v>0</v>
      </c>
      <c r="L22" s="203"/>
    </row>
    <row r="23" spans="1:12" ht="36" customHeight="1" x14ac:dyDescent="0.25">
      <c r="A23" s="26"/>
      <c r="B23" s="30"/>
      <c r="C23" s="47" t="str">
        <f>IF(B23="","",VLOOKUP(B23,'Matrice de décision'!H:I,2,0))</f>
        <v/>
      </c>
      <c r="D23" s="2"/>
      <c r="E23" s="2"/>
      <c r="F23" s="3"/>
      <c r="G23" s="48" t="str">
        <f t="shared" si="0"/>
        <v/>
      </c>
      <c r="H23" s="5"/>
      <c r="I23" s="5"/>
      <c r="J23" s="5"/>
      <c r="K23" s="202">
        <f t="shared" ref="K23:K37" si="1">SUM(G23:J23)</f>
        <v>0</v>
      </c>
      <c r="L23" s="203"/>
    </row>
    <row r="24" spans="1:12" ht="36" customHeight="1" x14ac:dyDescent="0.25">
      <c r="A24" s="26"/>
      <c r="B24" s="30"/>
      <c r="C24" s="47" t="str">
        <f>IF(B24="","",VLOOKUP(B24,'Matrice de décision'!H:I,2,0))</f>
        <v/>
      </c>
      <c r="D24" s="2"/>
      <c r="E24" s="2"/>
      <c r="F24" s="3"/>
      <c r="G24" s="48" t="str">
        <f t="shared" si="0"/>
        <v/>
      </c>
      <c r="H24" s="5"/>
      <c r="I24" s="5"/>
      <c r="J24" s="5"/>
      <c r="K24" s="202">
        <f t="shared" si="1"/>
        <v>0</v>
      </c>
      <c r="L24" s="203"/>
    </row>
    <row r="25" spans="1:12" ht="36" customHeight="1" x14ac:dyDescent="0.25">
      <c r="A25" s="26"/>
      <c r="B25" s="30"/>
      <c r="C25" s="47" t="str">
        <f>IF(B25="","",VLOOKUP(B25,'Matrice de décision'!H:I,2,0))</f>
        <v/>
      </c>
      <c r="D25" s="2"/>
      <c r="E25" s="2"/>
      <c r="F25" s="3"/>
      <c r="G25" s="48" t="str">
        <f t="shared" si="0"/>
        <v/>
      </c>
      <c r="H25" s="5"/>
      <c r="I25" s="5"/>
      <c r="J25" s="5"/>
      <c r="K25" s="202">
        <f t="shared" si="1"/>
        <v>0</v>
      </c>
      <c r="L25" s="203"/>
    </row>
    <row r="26" spans="1:12" ht="36" customHeight="1" x14ac:dyDescent="0.25">
      <c r="A26" s="26"/>
      <c r="B26" s="30"/>
      <c r="C26" s="47" t="str">
        <f>IF(B26="","",VLOOKUP(B26,'Matrice de décision'!H:I,2,0))</f>
        <v/>
      </c>
      <c r="D26" s="2"/>
      <c r="E26" s="2"/>
      <c r="F26" s="3"/>
      <c r="G26" s="48" t="str">
        <f t="shared" si="0"/>
        <v/>
      </c>
      <c r="H26" s="5"/>
      <c r="I26" s="5"/>
      <c r="J26" s="5"/>
      <c r="K26" s="202">
        <f t="shared" si="1"/>
        <v>0</v>
      </c>
      <c r="L26" s="203"/>
    </row>
    <row r="27" spans="1:12" ht="36" customHeight="1" x14ac:dyDescent="0.25">
      <c r="A27" s="26"/>
      <c r="B27" s="30"/>
      <c r="C27" s="47" t="str">
        <f>IF(B27="","",VLOOKUP(B27,'Matrice de décision'!H:I,2,0))</f>
        <v/>
      </c>
      <c r="D27" s="2"/>
      <c r="E27" s="2"/>
      <c r="F27" s="3"/>
      <c r="G27" s="48" t="str">
        <f t="shared" si="0"/>
        <v/>
      </c>
      <c r="H27" s="5"/>
      <c r="I27" s="5"/>
      <c r="J27" s="5"/>
      <c r="K27" s="202">
        <f t="shared" si="1"/>
        <v>0</v>
      </c>
      <c r="L27" s="203"/>
    </row>
    <row r="28" spans="1:12" ht="36" customHeight="1" x14ac:dyDescent="0.25">
      <c r="A28" s="26"/>
      <c r="B28" s="30"/>
      <c r="C28" s="47" t="str">
        <f>IF(B28="","",VLOOKUP(B28,'Matrice de décision'!H:I,2,0))</f>
        <v/>
      </c>
      <c r="D28" s="2"/>
      <c r="E28" s="2"/>
      <c r="F28" s="3"/>
      <c r="G28" s="48" t="str">
        <f t="shared" si="0"/>
        <v/>
      </c>
      <c r="H28" s="5"/>
      <c r="I28" s="5"/>
      <c r="J28" s="5"/>
      <c r="K28" s="202">
        <f t="shared" si="1"/>
        <v>0</v>
      </c>
      <c r="L28" s="203"/>
    </row>
    <row r="29" spans="1:12" ht="36" customHeight="1" x14ac:dyDescent="0.25">
      <c r="A29" s="26"/>
      <c r="B29" s="30"/>
      <c r="C29" s="47" t="str">
        <f>IF(B29="","",VLOOKUP(B29,'Matrice de décision'!H:I,2,0))</f>
        <v/>
      </c>
      <c r="D29" s="2"/>
      <c r="E29" s="2"/>
      <c r="F29" s="3"/>
      <c r="G29" s="48" t="str">
        <f t="shared" si="0"/>
        <v/>
      </c>
      <c r="H29" s="5"/>
      <c r="I29" s="5"/>
      <c r="J29" s="5"/>
      <c r="K29" s="202">
        <f t="shared" si="1"/>
        <v>0</v>
      </c>
      <c r="L29" s="203"/>
    </row>
    <row r="30" spans="1:12" ht="36" customHeight="1" x14ac:dyDescent="0.25">
      <c r="A30" s="26"/>
      <c r="B30" s="30"/>
      <c r="C30" s="47" t="str">
        <f>IF(B30="","",VLOOKUP(B30,'Matrice de décision'!H:I,2,0))</f>
        <v/>
      </c>
      <c r="D30" s="2"/>
      <c r="E30" s="2"/>
      <c r="F30" s="3"/>
      <c r="G30" s="48" t="str">
        <f t="shared" si="0"/>
        <v/>
      </c>
      <c r="H30" s="5"/>
      <c r="I30" s="5"/>
      <c r="J30" s="5"/>
      <c r="K30" s="202">
        <f t="shared" si="1"/>
        <v>0</v>
      </c>
      <c r="L30" s="203"/>
    </row>
    <row r="31" spans="1:12" ht="36" customHeight="1" x14ac:dyDescent="0.25">
      <c r="A31" s="26"/>
      <c r="B31" s="30"/>
      <c r="C31" s="47" t="str">
        <f>IF(B31="","",VLOOKUP(B31,'Matrice de décision'!H:I,2,0))</f>
        <v/>
      </c>
      <c r="D31" s="2"/>
      <c r="E31" s="2"/>
      <c r="F31" s="3"/>
      <c r="G31" s="48" t="str">
        <f t="shared" si="0"/>
        <v/>
      </c>
      <c r="H31" s="5"/>
      <c r="I31" s="5"/>
      <c r="J31" s="5"/>
      <c r="K31" s="202">
        <f t="shared" si="1"/>
        <v>0</v>
      </c>
      <c r="L31" s="203"/>
    </row>
    <row r="32" spans="1:12" ht="36" customHeight="1" x14ac:dyDescent="0.25">
      <c r="A32" s="26"/>
      <c r="B32" s="30"/>
      <c r="C32" s="47" t="str">
        <f>IF(B32="","",VLOOKUP(B32,'Matrice de décision'!H:I,2,0))</f>
        <v/>
      </c>
      <c r="D32" s="2"/>
      <c r="E32" s="2"/>
      <c r="F32" s="3"/>
      <c r="G32" s="48" t="str">
        <f t="shared" si="0"/>
        <v/>
      </c>
      <c r="H32" s="5"/>
      <c r="I32" s="5"/>
      <c r="J32" s="5"/>
      <c r="K32" s="202">
        <f t="shared" si="1"/>
        <v>0</v>
      </c>
      <c r="L32" s="203"/>
    </row>
    <row r="33" spans="1:12" ht="36" customHeight="1" x14ac:dyDescent="0.25">
      <c r="A33" s="26"/>
      <c r="B33" s="30"/>
      <c r="C33" s="47" t="str">
        <f>IF(B33="","",VLOOKUP(B33,'Matrice de décision'!H:I,2,0))</f>
        <v/>
      </c>
      <c r="D33" s="2"/>
      <c r="E33" s="2"/>
      <c r="F33" s="3"/>
      <c r="G33" s="48" t="str">
        <f t="shared" si="0"/>
        <v/>
      </c>
      <c r="H33" s="5"/>
      <c r="I33" s="5"/>
      <c r="J33" s="5"/>
      <c r="K33" s="202">
        <f t="shared" si="1"/>
        <v>0</v>
      </c>
      <c r="L33" s="203"/>
    </row>
    <row r="34" spans="1:12" ht="36" customHeight="1" x14ac:dyDescent="0.25">
      <c r="A34" s="26"/>
      <c r="B34" s="30"/>
      <c r="C34" s="47" t="str">
        <f>IF(B34="","",VLOOKUP(B34,'Matrice de décision'!H:I,2,0))</f>
        <v/>
      </c>
      <c r="D34" s="2"/>
      <c r="E34" s="2"/>
      <c r="F34" s="3"/>
      <c r="G34" s="48" t="str">
        <f t="shared" si="0"/>
        <v/>
      </c>
      <c r="H34" s="5"/>
      <c r="I34" s="5"/>
      <c r="J34" s="5"/>
      <c r="K34" s="202">
        <f t="shared" si="1"/>
        <v>0</v>
      </c>
      <c r="L34" s="203"/>
    </row>
    <row r="35" spans="1:12" ht="36" customHeight="1" x14ac:dyDescent="0.25">
      <c r="A35" s="26"/>
      <c r="B35" s="30"/>
      <c r="C35" s="47" t="str">
        <f>IF(B35="","",VLOOKUP(B35,'Matrice de décision'!H:I,2,0))</f>
        <v/>
      </c>
      <c r="D35" s="2"/>
      <c r="E35" s="2"/>
      <c r="F35" s="3"/>
      <c r="G35" s="48" t="str">
        <f t="shared" si="0"/>
        <v/>
      </c>
      <c r="H35" s="5"/>
      <c r="I35" s="5"/>
      <c r="J35" s="5"/>
      <c r="K35" s="202">
        <f t="shared" si="1"/>
        <v>0</v>
      </c>
      <c r="L35" s="203"/>
    </row>
    <row r="36" spans="1:12" ht="36" customHeight="1" x14ac:dyDescent="0.25">
      <c r="A36" s="26"/>
      <c r="B36" s="30"/>
      <c r="C36" s="47" t="str">
        <f>IF(B36="","",VLOOKUP(B36,'Matrice de décision'!H:I,2,0))</f>
        <v/>
      </c>
      <c r="D36" s="2"/>
      <c r="E36" s="2"/>
      <c r="F36" s="3"/>
      <c r="G36" s="48" t="str">
        <f t="shared" si="0"/>
        <v/>
      </c>
      <c r="H36" s="5"/>
      <c r="I36" s="5"/>
      <c r="J36" s="5"/>
      <c r="K36" s="202">
        <f t="shared" si="1"/>
        <v>0</v>
      </c>
      <c r="L36" s="203"/>
    </row>
    <row r="37" spans="1:12" ht="36" customHeight="1" x14ac:dyDescent="0.25">
      <c r="A37" s="26"/>
      <c r="B37" s="30"/>
      <c r="C37" s="47" t="str">
        <f>IF(B37="","",VLOOKUP(B37,'Matrice de décision'!H:I,2,0))</f>
        <v/>
      </c>
      <c r="D37" s="2"/>
      <c r="E37" s="2"/>
      <c r="F37" s="3"/>
      <c r="G37" s="48" t="str">
        <f t="shared" si="0"/>
        <v/>
      </c>
      <c r="H37" s="5"/>
      <c r="I37" s="5"/>
      <c r="J37" s="5"/>
      <c r="K37" s="202">
        <f t="shared" si="1"/>
        <v>0</v>
      </c>
      <c r="L37" s="203"/>
    </row>
    <row r="38" spans="1:12" ht="13.5" customHeight="1" thickBot="1" x14ac:dyDescent="0.3">
      <c r="A38" s="142" t="s">
        <v>79</v>
      </c>
      <c r="B38" s="143"/>
      <c r="C38" s="143"/>
      <c r="D38" s="143"/>
      <c r="E38" s="143"/>
      <c r="F38" s="143"/>
      <c r="G38" s="49">
        <f t="shared" ref="G38:J38" si="2">SUM(G22:G37)</f>
        <v>0</v>
      </c>
      <c r="H38" s="50">
        <f t="shared" si="2"/>
        <v>0</v>
      </c>
      <c r="I38" s="50">
        <f t="shared" si="2"/>
        <v>0</v>
      </c>
      <c r="J38" s="50">
        <f t="shared" si="2"/>
        <v>0</v>
      </c>
      <c r="K38" s="204">
        <f>SUM(K22:K37)</f>
        <v>0</v>
      </c>
      <c r="L38" s="205"/>
    </row>
    <row r="39" spans="1:12" ht="18" thickBot="1" x14ac:dyDescent="0.3">
      <c r="A39" s="6"/>
      <c r="B39" s="7"/>
      <c r="C39" s="7"/>
      <c r="D39" s="8" t="s">
        <v>80</v>
      </c>
      <c r="E39" s="13"/>
      <c r="F39" s="7"/>
      <c r="G39" s="199">
        <f>K38</f>
        <v>0</v>
      </c>
      <c r="H39" s="200"/>
      <c r="I39" s="200"/>
      <c r="J39" s="200"/>
      <c r="K39" s="200"/>
      <c r="L39" s="201"/>
    </row>
    <row r="40" spans="1:12" ht="13.8" thickBot="1" x14ac:dyDescent="0.3">
      <c r="A40" s="145" t="s">
        <v>96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7"/>
    </row>
    <row r="41" spans="1:12" ht="13.8" thickBot="1" x14ac:dyDescent="0.3">
      <c r="A41" s="145" t="s">
        <v>81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7"/>
    </row>
    <row r="42" spans="1:12" ht="13.8" thickBot="1" x14ac:dyDescent="0.3">
      <c r="A42" s="145" t="s">
        <v>82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7"/>
    </row>
    <row r="43" spans="1:12" x14ac:dyDescent="0.25">
      <c r="A43" s="148" t="s">
        <v>109</v>
      </c>
      <c r="B43" s="149"/>
      <c r="C43" s="149"/>
      <c r="D43" s="149"/>
      <c r="E43" s="149" t="s">
        <v>83</v>
      </c>
      <c r="F43" s="149"/>
      <c r="G43" s="149"/>
      <c r="H43" s="149"/>
      <c r="I43" s="149" t="s">
        <v>83</v>
      </c>
      <c r="J43" s="149"/>
      <c r="K43" s="150"/>
      <c r="L43" s="151"/>
    </row>
    <row r="44" spans="1:12" ht="90.75" customHeight="1" thickBot="1" x14ac:dyDescent="0.3">
      <c r="A44" s="131" t="s">
        <v>98</v>
      </c>
      <c r="B44" s="132"/>
      <c r="C44" s="132"/>
      <c r="D44" s="133"/>
      <c r="E44" s="134" t="s">
        <v>85</v>
      </c>
      <c r="F44" s="134"/>
      <c r="G44" s="134"/>
      <c r="H44" s="134"/>
      <c r="I44" s="134" t="s">
        <v>86</v>
      </c>
      <c r="J44" s="134"/>
      <c r="K44" s="135"/>
      <c r="L44" s="136"/>
    </row>
    <row r="45" spans="1:12" x14ac:dyDescent="0.25">
      <c r="A45" s="9"/>
      <c r="B45" s="9"/>
      <c r="C45" s="9"/>
      <c r="D45" s="10"/>
      <c r="E45" s="14"/>
      <c r="J45" s="9"/>
      <c r="K45" s="9"/>
    </row>
    <row r="46" spans="1:12" x14ac:dyDescent="0.25">
      <c r="A46" s="11"/>
      <c r="B46" s="11"/>
      <c r="C46" s="11"/>
      <c r="D46" s="11"/>
      <c r="E46" s="15"/>
      <c r="F46" s="11"/>
      <c r="G46" s="11"/>
      <c r="H46" s="11"/>
      <c r="I46" s="11"/>
    </row>
  </sheetData>
  <sheetProtection algorithmName="SHA-512" hashValue="UcR8qkxs0lxkgF33/CiY/EWCUmGIrPf6RP0l/eJxn88J+otu9s4DFDoafCPOsEspTj200cVuPRay9OQDGmwN3g==" saltValue="RAHjsizj7FnmL4Cd69TXaQ==" spinCount="100000" sheet="1" selectLockedCells="1"/>
  <mergeCells count="42">
    <mergeCell ref="A18:L18"/>
    <mergeCell ref="K38:L38"/>
    <mergeCell ref="K37:L37"/>
    <mergeCell ref="K36:L36"/>
    <mergeCell ref="K35:L35"/>
    <mergeCell ref="G39:L39"/>
    <mergeCell ref="K21:L21"/>
    <mergeCell ref="K20:L20"/>
    <mergeCell ref="K34:L34"/>
    <mergeCell ref="K33:L33"/>
    <mergeCell ref="K32:L32"/>
    <mergeCell ref="K31:L31"/>
    <mergeCell ref="K30:L30"/>
    <mergeCell ref="K29:L29"/>
    <mergeCell ref="K28:L28"/>
    <mergeCell ref="K27:L27"/>
    <mergeCell ref="K26:L26"/>
    <mergeCell ref="K25:L25"/>
    <mergeCell ref="K24:L24"/>
    <mergeCell ref="K23:L23"/>
    <mergeCell ref="K22:L22"/>
    <mergeCell ref="G4:L5"/>
    <mergeCell ref="G10:H11"/>
    <mergeCell ref="I10:L11"/>
    <mergeCell ref="G12:H13"/>
    <mergeCell ref="I12:L13"/>
    <mergeCell ref="G2:L3"/>
    <mergeCell ref="D1:E3"/>
    <mergeCell ref="A44:D44"/>
    <mergeCell ref="E44:H44"/>
    <mergeCell ref="I44:L44"/>
    <mergeCell ref="G16:H16"/>
    <mergeCell ref="I16:L16"/>
    <mergeCell ref="A38:F38"/>
    <mergeCell ref="A40:L40"/>
    <mergeCell ref="A41:L41"/>
    <mergeCell ref="A42:L42"/>
    <mergeCell ref="A43:D43"/>
    <mergeCell ref="E43:H43"/>
    <mergeCell ref="I43:L43"/>
    <mergeCell ref="G14:H15"/>
    <mergeCell ref="I14:L15"/>
  </mergeCells>
  <phoneticPr fontId="13" type="noConversion"/>
  <dataValidations count="3">
    <dataValidation type="list" allowBlank="1" showInputMessage="1" showErrorMessage="1" sqref="E22:E37" xr:uid="{CBAD05C8-117D-4F1C-9CD1-DA704306386B}">
      <formula1>"Auto,Moto"</formula1>
    </dataValidation>
    <dataValidation type="list" allowBlank="1" showInputMessage="1" showErrorMessage="1" sqref="D9:D12" xr:uid="{04A61D2E-B81D-4710-8293-5FB81B58A9D2}">
      <formula1>$D$6:$D$12</formula1>
    </dataValidation>
    <dataValidation type="list" allowBlank="1" showInputMessage="1" showErrorMessage="1" sqref="D6" xr:uid="{C5683609-59C8-43A4-A893-0CDD122AF841}">
      <formula1>$D$6:$D$14</formula1>
    </dataValidation>
  </dataValidations>
  <hyperlinks>
    <hyperlink ref="A15" r:id="rId1" xr:uid="{DEDC2B2A-954D-4BF2-8FF8-790F34255E74}"/>
  </hyperlinks>
  <pageMargins left="0" right="0" top="0" bottom="0" header="0" footer="0"/>
  <pageSetup paperSize="9" scale="77" orientation="portrait" horizontalDpi="4294967293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0</xdr:col>
                    <xdr:colOff>99060</xdr:colOff>
                    <xdr:row>16</xdr:row>
                    <xdr:rowOff>76200</xdr:rowOff>
                  </from>
                  <to>
                    <xdr:col>0</xdr:col>
                    <xdr:colOff>457200</xdr:colOff>
                    <xdr:row>18</xdr:row>
                    <xdr:rowOff>7620</xdr:rowOff>
                  </to>
                </anchor>
              </controlPr>
            </control>
          </mc:Choice>
        </mc:AlternateContent>
      </controls>
    </mc:Choice>
  </mc:AlternateContent>
  <tableParts count="2">
    <tablePart r:id="rId6"/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C271AB-0BF1-4EBC-B8BD-B1322F59C8E4}">
          <x14:formula1>
            <xm:f>'Matrice de décision'!$H:$H</xm:f>
          </x14:formula1>
          <xm:sqref>B22:B37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00B0F0"/>
    <pageSetUpPr fitToPage="1"/>
  </sheetPr>
  <dimension ref="A1:L47"/>
  <sheetViews>
    <sheetView topLeftCell="A10" zoomScaleNormal="100" zoomScaleSheetLayoutView="100" workbookViewId="0">
      <selection activeCell="B23" sqref="B23"/>
    </sheetView>
  </sheetViews>
  <sheetFormatPr baseColWidth="10" defaultColWidth="11.44140625" defaultRowHeight="13.2" x14ac:dyDescent="0.25"/>
  <cols>
    <col min="1" max="1" width="12.33203125" style="1" customWidth="1"/>
    <col min="2" max="2" width="12.109375" style="1" customWidth="1"/>
    <col min="3" max="3" width="10.33203125" style="1" customWidth="1"/>
    <col min="4" max="4" width="34.5546875" style="1" customWidth="1"/>
    <col min="5" max="5" width="10.33203125" style="12" customWidth="1"/>
    <col min="6" max="10" width="10.88671875" style="1" customWidth="1"/>
    <col min="11" max="11" width="9.88671875" style="1" customWidth="1"/>
    <col min="12" max="12" width="10.33203125" style="1" customWidth="1"/>
    <col min="13" max="16384" width="11.44140625" style="1"/>
  </cols>
  <sheetData>
    <row r="1" spans="1:12" ht="13.8" thickBot="1" x14ac:dyDescent="0.3">
      <c r="A1" s="33"/>
      <c r="B1" s="20"/>
      <c r="C1" s="20"/>
      <c r="D1" s="125" t="s">
        <v>110</v>
      </c>
      <c r="E1" s="126"/>
      <c r="F1" s="20"/>
      <c r="G1" s="20"/>
      <c r="H1" s="20"/>
      <c r="I1" s="20"/>
      <c r="J1" s="20"/>
      <c r="K1" s="20"/>
      <c r="L1" s="105" t="s">
        <v>235</v>
      </c>
    </row>
    <row r="2" spans="1:12" x14ac:dyDescent="0.25">
      <c r="A2" s="34"/>
      <c r="D2" s="127"/>
      <c r="E2" s="128"/>
      <c r="G2" s="174" t="s">
        <v>33</v>
      </c>
      <c r="H2" s="175"/>
      <c r="I2" s="175"/>
      <c r="J2" s="175"/>
      <c r="K2" s="175"/>
      <c r="L2" s="176"/>
    </row>
    <row r="3" spans="1:12" ht="13.8" thickBot="1" x14ac:dyDescent="0.3">
      <c r="A3" s="21"/>
      <c r="B3" s="66"/>
      <c r="C3" s="66"/>
      <c r="D3" s="129"/>
      <c r="E3" s="130"/>
      <c r="F3" s="66"/>
      <c r="G3" s="177"/>
      <c r="H3" s="178"/>
      <c r="I3" s="178"/>
      <c r="J3" s="178"/>
      <c r="K3" s="178"/>
      <c r="L3" s="179"/>
    </row>
    <row r="4" spans="1:12" ht="12.75" customHeight="1" x14ac:dyDescent="0.25">
      <c r="A4" s="21"/>
      <c r="B4" s="66"/>
      <c r="C4" s="66"/>
      <c r="D4" s="67" t="s">
        <v>111</v>
      </c>
      <c r="E4" s="67" t="s">
        <v>35</v>
      </c>
      <c r="G4" s="155" t="s">
        <v>36</v>
      </c>
      <c r="H4" s="155"/>
      <c r="I4" s="155"/>
      <c r="J4" s="155"/>
      <c r="K4" s="155"/>
      <c r="L4" s="156"/>
    </row>
    <row r="5" spans="1:12" ht="12.75" customHeight="1" x14ac:dyDescent="0.4">
      <c r="A5" s="21"/>
      <c r="B5" s="66"/>
      <c r="C5" s="66"/>
      <c r="F5" s="70"/>
      <c r="G5" s="155"/>
      <c r="H5" s="155"/>
      <c r="I5" s="155"/>
      <c r="J5" s="155"/>
      <c r="K5" s="155"/>
      <c r="L5" s="156"/>
    </row>
    <row r="6" spans="1:12" x14ac:dyDescent="0.25">
      <c r="A6" s="21"/>
      <c r="B6" s="66"/>
      <c r="C6" s="66"/>
      <c r="D6" s="68" t="s">
        <v>112</v>
      </c>
      <c r="E6" s="69">
        <v>5010</v>
      </c>
      <c r="F6" s="66"/>
      <c r="G6" s="66"/>
      <c r="H6" s="66"/>
      <c r="L6" s="22"/>
    </row>
    <row r="7" spans="1:12" x14ac:dyDescent="0.25">
      <c r="A7" s="21"/>
      <c r="B7" s="66"/>
      <c r="C7" s="66"/>
      <c r="D7" s="68" t="s">
        <v>113</v>
      </c>
      <c r="E7" s="69">
        <v>5200</v>
      </c>
      <c r="H7" s="71" t="s">
        <v>39</v>
      </c>
      <c r="I7" s="72" t="s">
        <v>40</v>
      </c>
      <c r="J7" s="73">
        <v>0.45</v>
      </c>
      <c r="K7" s="73"/>
      <c r="L7" s="23" t="s">
        <v>41</v>
      </c>
    </row>
    <row r="8" spans="1:12" x14ac:dyDescent="0.25">
      <c r="A8" s="21"/>
      <c r="B8" s="66"/>
      <c r="C8" s="66"/>
      <c r="D8" s="74" t="s">
        <v>114</v>
      </c>
      <c r="E8" s="69">
        <v>5210</v>
      </c>
      <c r="H8" s="71" t="s">
        <v>39</v>
      </c>
      <c r="I8" s="72" t="s">
        <v>43</v>
      </c>
      <c r="J8" s="73">
        <v>0.38</v>
      </c>
      <c r="K8" s="73"/>
      <c r="L8" s="23" t="s">
        <v>41</v>
      </c>
    </row>
    <row r="9" spans="1:12" x14ac:dyDescent="0.25">
      <c r="A9" s="21"/>
      <c r="B9" s="66"/>
      <c r="C9" s="66"/>
      <c r="D9" s="68" t="s">
        <v>225</v>
      </c>
      <c r="E9" s="69">
        <v>5314</v>
      </c>
      <c r="F9" s="66"/>
      <c r="G9" s="66"/>
      <c r="H9" s="66"/>
      <c r="L9" s="22"/>
    </row>
    <row r="10" spans="1:12" x14ac:dyDescent="0.25">
      <c r="A10" s="27" t="s">
        <v>45</v>
      </c>
      <c r="D10" s="68" t="s">
        <v>226</v>
      </c>
      <c r="E10" s="69">
        <v>5315</v>
      </c>
      <c r="G10" s="157" t="s">
        <v>47</v>
      </c>
      <c r="H10" s="157"/>
      <c r="I10" s="153"/>
      <c r="J10" s="153"/>
      <c r="K10" s="153"/>
      <c r="L10" s="154"/>
    </row>
    <row r="11" spans="1:12" x14ac:dyDescent="0.25">
      <c r="A11" s="21" t="s">
        <v>48</v>
      </c>
      <c r="D11" s="68" t="s">
        <v>227</v>
      </c>
      <c r="E11" s="69">
        <v>5316</v>
      </c>
      <c r="G11" s="157"/>
      <c r="H11" s="157"/>
      <c r="I11" s="153"/>
      <c r="J11" s="153"/>
      <c r="K11" s="153"/>
      <c r="L11" s="154"/>
    </row>
    <row r="12" spans="1:12" ht="12.75" customHeight="1" x14ac:dyDescent="0.25">
      <c r="A12" s="21" t="s">
        <v>50</v>
      </c>
      <c r="D12" s="68"/>
      <c r="E12" s="69"/>
      <c r="G12" s="157" t="s">
        <v>52</v>
      </c>
      <c r="H12" s="157"/>
      <c r="I12" s="158"/>
      <c r="J12" s="153"/>
      <c r="K12" s="153"/>
      <c r="L12" s="154"/>
    </row>
    <row r="13" spans="1:12" x14ac:dyDescent="0.25">
      <c r="A13" s="21" t="s">
        <v>53</v>
      </c>
      <c r="D13" s="68"/>
      <c r="E13" s="69"/>
      <c r="F13" s="66"/>
      <c r="G13" s="157"/>
      <c r="H13" s="157"/>
      <c r="I13" s="153"/>
      <c r="J13" s="153"/>
      <c r="K13" s="153"/>
      <c r="L13" s="154"/>
    </row>
    <row r="14" spans="1:12" x14ac:dyDescent="0.25">
      <c r="A14" s="21" t="s">
        <v>55</v>
      </c>
      <c r="D14" s="68"/>
      <c r="E14" s="69"/>
      <c r="F14" s="66"/>
      <c r="G14" s="152" t="s">
        <v>57</v>
      </c>
      <c r="H14" s="152"/>
      <c r="I14" s="153"/>
      <c r="J14" s="153"/>
      <c r="K14" s="153"/>
      <c r="L14" s="154"/>
    </row>
    <row r="15" spans="1:12" x14ac:dyDescent="0.25">
      <c r="A15" s="25" t="s">
        <v>58</v>
      </c>
      <c r="B15" s="66"/>
      <c r="C15" s="66"/>
      <c r="D15" s="68"/>
      <c r="E15" s="69"/>
      <c r="F15" s="66"/>
      <c r="G15" s="152"/>
      <c r="H15" s="152"/>
      <c r="I15" s="153"/>
      <c r="J15" s="153"/>
      <c r="K15" s="153"/>
      <c r="L15" s="154"/>
    </row>
    <row r="16" spans="1:12" x14ac:dyDescent="0.25">
      <c r="A16" s="25"/>
      <c r="B16" s="66"/>
      <c r="C16" s="66"/>
      <c r="D16" s="68"/>
      <c r="E16" s="69"/>
      <c r="F16" s="66"/>
      <c r="G16" s="137" t="s">
        <v>61</v>
      </c>
      <c r="H16" s="138"/>
      <c r="I16" s="139"/>
      <c r="J16" s="140"/>
      <c r="K16" s="140"/>
      <c r="L16" s="141"/>
    </row>
    <row r="17" spans="1:12" x14ac:dyDescent="0.25">
      <c r="A17" s="25"/>
      <c r="B17" s="66"/>
      <c r="C17" s="66"/>
      <c r="D17" s="68"/>
      <c r="E17" s="69"/>
      <c r="F17" s="66"/>
      <c r="G17" s="92"/>
      <c r="H17" s="92"/>
      <c r="I17" s="102"/>
      <c r="J17" s="103"/>
      <c r="K17" s="103"/>
      <c r="L17" s="104"/>
    </row>
    <row r="18" spans="1:12" ht="13.8" thickBot="1" x14ac:dyDescent="0.3">
      <c r="A18" s="21"/>
      <c r="B18" s="66"/>
      <c r="C18" s="66"/>
      <c r="D18" s="75"/>
      <c r="E18" s="76"/>
      <c r="F18" s="66"/>
      <c r="G18" s="66"/>
      <c r="H18" s="66"/>
      <c r="L18" s="22"/>
    </row>
    <row r="19" spans="1:12" ht="41.25" customHeight="1" thickBot="1" x14ac:dyDescent="0.3">
      <c r="A19" s="165" t="s">
        <v>62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7"/>
    </row>
    <row r="20" spans="1:12" x14ac:dyDescent="0.25">
      <c r="A20" s="21"/>
      <c r="B20" s="66"/>
      <c r="C20" s="66"/>
      <c r="D20" s="75"/>
      <c r="E20" s="76"/>
      <c r="F20" s="66"/>
      <c r="G20" s="66"/>
      <c r="H20" s="66"/>
      <c r="L20" s="22"/>
    </row>
    <row r="21" spans="1:12" ht="26.4" x14ac:dyDescent="0.25">
      <c r="A21" s="24" t="s">
        <v>63</v>
      </c>
      <c r="B21" s="16" t="s">
        <v>64</v>
      </c>
      <c r="C21" s="16" t="s">
        <v>65</v>
      </c>
      <c r="D21" s="17" t="s">
        <v>66</v>
      </c>
      <c r="E21" s="17" t="s">
        <v>67</v>
      </c>
      <c r="F21" s="16" t="s">
        <v>68</v>
      </c>
      <c r="G21" s="18" t="s">
        <v>69</v>
      </c>
      <c r="H21" s="19" t="s">
        <v>70</v>
      </c>
      <c r="I21" s="19" t="s">
        <v>71</v>
      </c>
      <c r="J21" s="19" t="s">
        <v>72</v>
      </c>
      <c r="K21" s="191" t="s">
        <v>73</v>
      </c>
      <c r="L21" s="192"/>
    </row>
    <row r="22" spans="1:12" ht="38.25" customHeight="1" x14ac:dyDescent="0.25">
      <c r="A22" s="56" t="s">
        <v>74</v>
      </c>
      <c r="B22" s="57" t="s">
        <v>75</v>
      </c>
      <c r="C22" s="58" t="s">
        <v>76</v>
      </c>
      <c r="D22" s="58" t="s">
        <v>77</v>
      </c>
      <c r="E22" s="58" t="s">
        <v>78</v>
      </c>
      <c r="F22" s="59"/>
      <c r="G22" s="64"/>
      <c r="H22" s="60"/>
      <c r="I22" s="60"/>
      <c r="J22" s="60"/>
      <c r="K22" s="161"/>
      <c r="L22" s="162"/>
    </row>
    <row r="23" spans="1:12" ht="36" customHeight="1" x14ac:dyDescent="0.25">
      <c r="A23" s="26"/>
      <c r="B23" s="30"/>
      <c r="C23" s="31" t="str">
        <f>IF(B23="","",VLOOKUP(B23,'Matrice de décision'!K:L,2,0))</f>
        <v/>
      </c>
      <c r="D23" s="2"/>
      <c r="E23" s="2"/>
      <c r="F23" s="61"/>
      <c r="G23" s="65"/>
      <c r="H23" s="5"/>
      <c r="I23" s="5"/>
      <c r="J23" s="5"/>
      <c r="K23" s="163">
        <f>SUM(G23:J23)</f>
        <v>0</v>
      </c>
      <c r="L23" s="164"/>
    </row>
    <row r="24" spans="1:12" ht="36" customHeight="1" x14ac:dyDescent="0.25">
      <c r="A24" s="26"/>
      <c r="B24" s="30"/>
      <c r="C24" s="31" t="str">
        <f>IF(B24="","",VLOOKUP(B24,'Matrice de décision'!K:L,2,0))</f>
        <v/>
      </c>
      <c r="D24" s="2"/>
      <c r="E24" s="2"/>
      <c r="F24" s="61"/>
      <c r="G24" s="65"/>
      <c r="H24" s="5"/>
      <c r="I24" s="5"/>
      <c r="J24" s="5"/>
      <c r="K24" s="163">
        <f t="shared" ref="K24:K38" si="0">SUM(G24:J24)</f>
        <v>0</v>
      </c>
      <c r="L24" s="164"/>
    </row>
    <row r="25" spans="1:12" ht="36" customHeight="1" x14ac:dyDescent="0.25">
      <c r="A25" s="26"/>
      <c r="B25" s="30"/>
      <c r="C25" s="31" t="str">
        <f>IF(B25="","",VLOOKUP(B25,'Matrice de décision'!K:L,2,0))</f>
        <v/>
      </c>
      <c r="D25" s="2"/>
      <c r="E25" s="2"/>
      <c r="F25" s="61"/>
      <c r="G25" s="65"/>
      <c r="H25" s="5"/>
      <c r="I25" s="5"/>
      <c r="J25" s="5"/>
      <c r="K25" s="163">
        <f t="shared" si="0"/>
        <v>0</v>
      </c>
      <c r="L25" s="164"/>
    </row>
    <row r="26" spans="1:12" ht="36" customHeight="1" x14ac:dyDescent="0.25">
      <c r="A26" s="26"/>
      <c r="B26" s="30"/>
      <c r="C26" s="31" t="str">
        <f>IF(B26="","",VLOOKUP(B26,'Matrice de décision'!K:L,2,0))</f>
        <v/>
      </c>
      <c r="D26" s="2"/>
      <c r="E26" s="2"/>
      <c r="F26" s="61"/>
      <c r="G26" s="65"/>
      <c r="H26" s="5"/>
      <c r="I26" s="5"/>
      <c r="J26" s="5"/>
      <c r="K26" s="163">
        <f t="shared" si="0"/>
        <v>0</v>
      </c>
      <c r="L26" s="164"/>
    </row>
    <row r="27" spans="1:12" ht="36" customHeight="1" x14ac:dyDescent="0.25">
      <c r="A27" s="26"/>
      <c r="B27" s="30"/>
      <c r="C27" s="31" t="str">
        <f>IF(B27="","",VLOOKUP(B27,'Matrice de décision'!K:L,2,0))</f>
        <v/>
      </c>
      <c r="D27" s="2"/>
      <c r="E27" s="2"/>
      <c r="F27" s="61"/>
      <c r="G27" s="65"/>
      <c r="H27" s="5"/>
      <c r="I27" s="5"/>
      <c r="J27" s="5"/>
      <c r="K27" s="163">
        <f t="shared" si="0"/>
        <v>0</v>
      </c>
      <c r="L27" s="164"/>
    </row>
    <row r="28" spans="1:12" ht="36" customHeight="1" x14ac:dyDescent="0.25">
      <c r="A28" s="26"/>
      <c r="B28" s="30"/>
      <c r="C28" s="31" t="str">
        <f>IF(B28="","",VLOOKUP(B28,'Matrice de décision'!K:L,2,0))</f>
        <v/>
      </c>
      <c r="D28" s="2"/>
      <c r="E28" s="2"/>
      <c r="F28" s="61"/>
      <c r="G28" s="65"/>
      <c r="H28" s="5"/>
      <c r="I28" s="5"/>
      <c r="J28" s="5"/>
      <c r="K28" s="163">
        <f t="shared" si="0"/>
        <v>0</v>
      </c>
      <c r="L28" s="164"/>
    </row>
    <row r="29" spans="1:12" ht="36" customHeight="1" x14ac:dyDescent="0.25">
      <c r="A29" s="26"/>
      <c r="B29" s="30"/>
      <c r="C29" s="31" t="str">
        <f>IF(B29="","",VLOOKUP(B29,'Matrice de décision'!K:L,2,0))</f>
        <v/>
      </c>
      <c r="D29" s="2"/>
      <c r="E29" s="2"/>
      <c r="F29" s="61"/>
      <c r="G29" s="65"/>
      <c r="H29" s="5"/>
      <c r="I29" s="5"/>
      <c r="J29" s="5"/>
      <c r="K29" s="163">
        <f t="shared" si="0"/>
        <v>0</v>
      </c>
      <c r="L29" s="164"/>
    </row>
    <row r="30" spans="1:12" ht="36" customHeight="1" x14ac:dyDescent="0.25">
      <c r="A30" s="26"/>
      <c r="B30" s="30"/>
      <c r="C30" s="31" t="str">
        <f>IF(B30="","",VLOOKUP(B30,'Matrice de décision'!K:L,2,0))</f>
        <v/>
      </c>
      <c r="D30" s="2"/>
      <c r="E30" s="2"/>
      <c r="F30" s="61"/>
      <c r="G30" s="65"/>
      <c r="H30" s="5"/>
      <c r="I30" s="5"/>
      <c r="J30" s="5"/>
      <c r="K30" s="163">
        <f t="shared" si="0"/>
        <v>0</v>
      </c>
      <c r="L30" s="164"/>
    </row>
    <row r="31" spans="1:12" ht="36" customHeight="1" x14ac:dyDescent="0.25">
      <c r="A31" s="26"/>
      <c r="B31" s="30"/>
      <c r="C31" s="31" t="str">
        <f>IF(B31="","",VLOOKUP(B31,'Matrice de décision'!K:L,2,0))</f>
        <v/>
      </c>
      <c r="D31" s="2"/>
      <c r="E31" s="2"/>
      <c r="F31" s="61"/>
      <c r="G31" s="65"/>
      <c r="H31" s="5"/>
      <c r="I31" s="5"/>
      <c r="J31" s="5"/>
      <c r="K31" s="163">
        <f t="shared" si="0"/>
        <v>0</v>
      </c>
      <c r="L31" s="164"/>
    </row>
    <row r="32" spans="1:12" ht="36" customHeight="1" x14ac:dyDescent="0.25">
      <c r="A32" s="26"/>
      <c r="B32" s="30"/>
      <c r="C32" s="31" t="str">
        <f>IF(B32="","",VLOOKUP(B32,'Matrice de décision'!K:L,2,0))</f>
        <v/>
      </c>
      <c r="D32" s="2"/>
      <c r="E32" s="2"/>
      <c r="F32" s="61"/>
      <c r="G32" s="65"/>
      <c r="H32" s="5"/>
      <c r="I32" s="5"/>
      <c r="J32" s="5"/>
      <c r="K32" s="163">
        <f t="shared" si="0"/>
        <v>0</v>
      </c>
      <c r="L32" s="164"/>
    </row>
    <row r="33" spans="1:12" ht="36" customHeight="1" x14ac:dyDescent="0.25">
      <c r="A33" s="26"/>
      <c r="B33" s="30"/>
      <c r="C33" s="31" t="str">
        <f>IF(B33="","",VLOOKUP(B33,'Matrice de décision'!K:L,2,0))</f>
        <v/>
      </c>
      <c r="D33" s="2"/>
      <c r="E33" s="2"/>
      <c r="F33" s="61"/>
      <c r="G33" s="65"/>
      <c r="H33" s="5"/>
      <c r="I33" s="5"/>
      <c r="J33" s="5"/>
      <c r="K33" s="163">
        <f t="shared" si="0"/>
        <v>0</v>
      </c>
      <c r="L33" s="164"/>
    </row>
    <row r="34" spans="1:12" ht="36" customHeight="1" x14ac:dyDescent="0.25">
      <c r="A34" s="26"/>
      <c r="B34" s="30"/>
      <c r="C34" s="31" t="str">
        <f>IF(B34="","",VLOOKUP(B34,'Matrice de décision'!K:L,2,0))</f>
        <v/>
      </c>
      <c r="D34" s="2"/>
      <c r="E34" s="2"/>
      <c r="F34" s="61"/>
      <c r="G34" s="65"/>
      <c r="H34" s="5"/>
      <c r="I34" s="5"/>
      <c r="J34" s="5"/>
      <c r="K34" s="163">
        <f t="shared" si="0"/>
        <v>0</v>
      </c>
      <c r="L34" s="164"/>
    </row>
    <row r="35" spans="1:12" ht="36" customHeight="1" x14ac:dyDescent="0.25">
      <c r="A35" s="26"/>
      <c r="B35" s="30"/>
      <c r="C35" s="31" t="str">
        <f>IF(B35="","",VLOOKUP(B35,'Matrice de décision'!K:L,2,0))</f>
        <v/>
      </c>
      <c r="D35" s="2"/>
      <c r="E35" s="2"/>
      <c r="F35" s="61"/>
      <c r="G35" s="65"/>
      <c r="H35" s="5"/>
      <c r="I35" s="5"/>
      <c r="J35" s="5"/>
      <c r="K35" s="163">
        <f t="shared" si="0"/>
        <v>0</v>
      </c>
      <c r="L35" s="164"/>
    </row>
    <row r="36" spans="1:12" ht="36" customHeight="1" x14ac:dyDescent="0.25">
      <c r="A36" s="26"/>
      <c r="B36" s="30"/>
      <c r="C36" s="31" t="str">
        <f>IF(B36="","",VLOOKUP(B36,'Matrice de décision'!K:L,2,0))</f>
        <v/>
      </c>
      <c r="D36" s="2"/>
      <c r="E36" s="2"/>
      <c r="F36" s="61"/>
      <c r="G36" s="65"/>
      <c r="H36" s="5"/>
      <c r="I36" s="5"/>
      <c r="J36" s="5"/>
      <c r="K36" s="163">
        <f t="shared" si="0"/>
        <v>0</v>
      </c>
      <c r="L36" s="164"/>
    </row>
    <row r="37" spans="1:12" ht="36" customHeight="1" x14ac:dyDescent="0.25">
      <c r="A37" s="26"/>
      <c r="B37" s="30"/>
      <c r="C37" s="31" t="str">
        <f>IF(B37="","",VLOOKUP(B37,'Matrice de décision'!K:L,2,0))</f>
        <v/>
      </c>
      <c r="D37" s="2"/>
      <c r="E37" s="2"/>
      <c r="F37" s="61"/>
      <c r="G37" s="65"/>
      <c r="H37" s="5"/>
      <c r="I37" s="5"/>
      <c r="J37" s="5"/>
      <c r="K37" s="163">
        <f t="shared" si="0"/>
        <v>0</v>
      </c>
      <c r="L37" s="164"/>
    </row>
    <row r="38" spans="1:12" ht="36" customHeight="1" x14ac:dyDescent="0.25">
      <c r="A38" s="26"/>
      <c r="B38" s="30"/>
      <c r="C38" s="31" t="str">
        <f>IF(B38="","",VLOOKUP(B38,'Matrice de décision'!K:L,2,0))</f>
        <v/>
      </c>
      <c r="D38" s="2"/>
      <c r="E38" s="2"/>
      <c r="F38" s="61"/>
      <c r="G38" s="65"/>
      <c r="H38" s="5"/>
      <c r="I38" s="5"/>
      <c r="J38" s="5"/>
      <c r="K38" s="163">
        <f t="shared" si="0"/>
        <v>0</v>
      </c>
      <c r="L38" s="164"/>
    </row>
    <row r="39" spans="1:12" ht="20.25" customHeight="1" thickBot="1" x14ac:dyDescent="0.3">
      <c r="A39" s="142" t="s">
        <v>79</v>
      </c>
      <c r="B39" s="143"/>
      <c r="C39" s="143"/>
      <c r="D39" s="143"/>
      <c r="E39" s="143"/>
      <c r="F39" s="144"/>
      <c r="G39" s="29">
        <f t="shared" ref="G39:K39" si="1">SUM(G23:G38)</f>
        <v>0</v>
      </c>
      <c r="H39" s="29">
        <f t="shared" si="1"/>
        <v>0</v>
      </c>
      <c r="I39" s="29">
        <f t="shared" si="1"/>
        <v>0</v>
      </c>
      <c r="J39" s="29">
        <f t="shared" si="1"/>
        <v>0</v>
      </c>
      <c r="K39" s="171">
        <f t="shared" si="1"/>
        <v>0</v>
      </c>
      <c r="L39" s="172"/>
    </row>
    <row r="40" spans="1:12" ht="41.25" customHeight="1" thickBot="1" x14ac:dyDescent="0.3">
      <c r="A40" s="6"/>
      <c r="B40" s="7"/>
      <c r="C40" s="7"/>
      <c r="D40" s="8" t="s">
        <v>80</v>
      </c>
      <c r="E40" s="13"/>
      <c r="F40" s="7"/>
      <c r="G40" s="168">
        <f>K39</f>
        <v>0</v>
      </c>
      <c r="H40" s="169"/>
      <c r="I40" s="169"/>
      <c r="J40" s="169"/>
      <c r="K40" s="169"/>
      <c r="L40" s="170"/>
    </row>
    <row r="41" spans="1:12" ht="18" customHeight="1" thickBot="1" x14ac:dyDescent="0.3">
      <c r="A41" s="145" t="s">
        <v>96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7"/>
    </row>
    <row r="42" spans="1:12" ht="18" customHeight="1" thickBot="1" x14ac:dyDescent="0.3">
      <c r="A42" s="145" t="s">
        <v>81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7"/>
    </row>
    <row r="43" spans="1:12" ht="18" customHeight="1" thickBot="1" x14ac:dyDescent="0.3">
      <c r="A43" s="145" t="s">
        <v>82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7"/>
    </row>
    <row r="44" spans="1:12" ht="18" customHeight="1" x14ac:dyDescent="0.25">
      <c r="A44" s="148" t="s">
        <v>83</v>
      </c>
      <c r="B44" s="149"/>
      <c r="C44" s="149"/>
      <c r="D44" s="149"/>
      <c r="E44" s="149" t="s">
        <v>83</v>
      </c>
      <c r="F44" s="149"/>
      <c r="G44" s="149"/>
      <c r="H44" s="149"/>
      <c r="I44" s="149" t="s">
        <v>83</v>
      </c>
      <c r="J44" s="149"/>
      <c r="K44" s="150"/>
      <c r="L44" s="151"/>
    </row>
    <row r="45" spans="1:12" ht="90" customHeight="1" thickBot="1" x14ac:dyDescent="0.3">
      <c r="A45" s="131" t="s">
        <v>98</v>
      </c>
      <c r="B45" s="132"/>
      <c r="C45" s="132"/>
      <c r="D45" s="133"/>
      <c r="E45" s="134" t="s">
        <v>85</v>
      </c>
      <c r="F45" s="134"/>
      <c r="G45" s="134"/>
      <c r="H45" s="134"/>
      <c r="I45" s="134" t="s">
        <v>86</v>
      </c>
      <c r="J45" s="134"/>
      <c r="K45" s="135"/>
      <c r="L45" s="136"/>
    </row>
    <row r="46" spans="1:12" x14ac:dyDescent="0.25">
      <c r="A46" s="9"/>
      <c r="B46" s="9"/>
      <c r="C46" s="9"/>
      <c r="D46" s="10"/>
      <c r="E46" s="14"/>
      <c r="J46" s="9"/>
      <c r="K46" s="9"/>
    </row>
    <row r="47" spans="1:12" x14ac:dyDescent="0.25">
      <c r="A47" s="11"/>
      <c r="B47" s="11"/>
      <c r="C47" s="11"/>
      <c r="D47" s="11"/>
      <c r="E47" s="15"/>
      <c r="F47" s="11"/>
      <c r="G47" s="11"/>
      <c r="H47" s="11"/>
      <c r="I47" s="11"/>
    </row>
  </sheetData>
  <sheetProtection algorithmName="SHA-512" hashValue="EJGyU58vIaO39zySzTdriMq68DotkUeblF28YlNzO4CFjZ3eNFt3tCyr3HNsCLd8W5L0nmYXL80YbCA3Znl5Vw==" saltValue="7ZnrfSk/5Fe0XIfclcDP7g==" spinCount="100000" sheet="1" selectLockedCells="1" pivotTables="0"/>
  <mergeCells count="42">
    <mergeCell ref="G40:L40"/>
    <mergeCell ref="K38:L38"/>
    <mergeCell ref="K37:L37"/>
    <mergeCell ref="K36:L36"/>
    <mergeCell ref="K23:L23"/>
    <mergeCell ref="K33:L33"/>
    <mergeCell ref="K32:L32"/>
    <mergeCell ref="K31:L31"/>
    <mergeCell ref="K30:L30"/>
    <mergeCell ref="K29:L29"/>
    <mergeCell ref="K28:L28"/>
    <mergeCell ref="K27:L27"/>
    <mergeCell ref="K26:L26"/>
    <mergeCell ref="K25:L25"/>
    <mergeCell ref="A39:F39"/>
    <mergeCell ref="K22:L22"/>
    <mergeCell ref="K21:L21"/>
    <mergeCell ref="K35:L35"/>
    <mergeCell ref="A19:L19"/>
    <mergeCell ref="K39:L39"/>
    <mergeCell ref="K34:L34"/>
    <mergeCell ref="K24:L24"/>
    <mergeCell ref="A45:D45"/>
    <mergeCell ref="I45:L45"/>
    <mergeCell ref="E45:H45"/>
    <mergeCell ref="I44:L44"/>
    <mergeCell ref="A41:L41"/>
    <mergeCell ref="A42:L42"/>
    <mergeCell ref="A44:D44"/>
    <mergeCell ref="E44:H44"/>
    <mergeCell ref="A43:L43"/>
    <mergeCell ref="G16:H16"/>
    <mergeCell ref="I16:L16"/>
    <mergeCell ref="D1:E3"/>
    <mergeCell ref="G14:H15"/>
    <mergeCell ref="I14:L15"/>
    <mergeCell ref="G10:H11"/>
    <mergeCell ref="I10:L11"/>
    <mergeCell ref="G4:L5"/>
    <mergeCell ref="G12:H13"/>
    <mergeCell ref="I12:L13"/>
    <mergeCell ref="G2:L3"/>
  </mergeCells>
  <phoneticPr fontId="13" type="noConversion"/>
  <dataValidations count="2">
    <dataValidation type="list" allowBlank="1" showInputMessage="1" showErrorMessage="1" sqref="E23:E38" xr:uid="{00000000-0002-0000-0000-000000000000}">
      <formula1>"Auto,Moto"</formula1>
    </dataValidation>
    <dataValidation type="list" allowBlank="1" showInputMessage="1" showErrorMessage="1" sqref="D9:D12 D6" xr:uid="{97E9B55F-88A4-478C-B0D2-4395A3C1BA6F}">
      <formula1>$D$6:$D$12</formula1>
    </dataValidation>
  </dataValidations>
  <hyperlinks>
    <hyperlink ref="A15" r:id="rId1" xr:uid="{EC05A81D-25B2-4F09-9F8A-6D8A37C7E982}"/>
  </hyperlinks>
  <printOptions horizontalCentered="1" verticalCentered="1"/>
  <pageMargins left="0" right="0" top="0" bottom="0" header="0" footer="0"/>
  <pageSetup paperSize="9" scale="66" orientation="portrait" cellComments="asDisplayed" useFirstPageNumber="1" horizontalDpi="4294967293" verticalDpi="300" r:id="rId2"/>
  <headerFooter scaleWithDoc="0" alignWithMargins="0"/>
  <ignoredErrors>
    <ignoredError sqref="H39:J39" formulaRange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144780</xdr:colOff>
                    <xdr:row>17</xdr:row>
                    <xdr:rowOff>0</xdr:rowOff>
                  </from>
                  <to>
                    <xdr:col>0</xdr:col>
                    <xdr:colOff>502920</xdr:colOff>
                    <xdr:row>19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tableParts count="2">
    <tablePart r:id="rId6"/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3DE571-0625-4864-9336-1A8FE0BD4D18}">
          <x14:formula1>
            <xm:f>'Matrice de décision'!$K$1:$K$6</xm:f>
          </x14:formula1>
          <xm:sqref>B23:B38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2B72D-8DE3-4AAD-89F1-B032362B4BF2}">
  <sheetPr codeName="Feuil7">
    <tabColor rgb="FF00B050"/>
    <pageSetUpPr fitToPage="1"/>
  </sheetPr>
  <dimension ref="A1:L46"/>
  <sheetViews>
    <sheetView zoomScaleNormal="100" workbookViewId="0">
      <selection activeCell="F25" sqref="F25"/>
    </sheetView>
  </sheetViews>
  <sheetFormatPr baseColWidth="10" defaultColWidth="11.44140625" defaultRowHeight="13.2" x14ac:dyDescent="0.25"/>
  <cols>
    <col min="1" max="1" width="12.33203125" style="1" customWidth="1"/>
    <col min="2" max="2" width="12.109375" style="1" customWidth="1"/>
    <col min="3" max="3" width="10.33203125" style="1" customWidth="1"/>
    <col min="4" max="4" width="38.33203125" style="1" customWidth="1"/>
    <col min="5" max="5" width="11.109375" style="12" customWidth="1"/>
    <col min="6" max="7" width="10.6640625" style="1" customWidth="1"/>
    <col min="8" max="10" width="10.88671875" style="1" customWidth="1"/>
    <col min="11" max="11" width="9.88671875" style="1" customWidth="1"/>
    <col min="12" max="12" width="10.33203125" style="1" customWidth="1"/>
  </cols>
  <sheetData>
    <row r="1" spans="1:12" ht="13.8" thickBot="1" x14ac:dyDescent="0.3">
      <c r="A1" s="33"/>
      <c r="B1" s="20"/>
      <c r="C1" s="20"/>
      <c r="D1" s="125" t="s">
        <v>115</v>
      </c>
      <c r="E1" s="126"/>
      <c r="F1" s="20"/>
      <c r="G1" s="20"/>
      <c r="H1" s="20"/>
      <c r="I1" s="20"/>
      <c r="J1" s="20"/>
      <c r="K1" s="20"/>
      <c r="L1" s="105" t="s">
        <v>235</v>
      </c>
    </row>
    <row r="2" spans="1:12" ht="12.75" customHeight="1" x14ac:dyDescent="0.25">
      <c r="A2" s="34"/>
      <c r="D2" s="127"/>
      <c r="E2" s="128"/>
      <c r="G2" s="174" t="s">
        <v>33</v>
      </c>
      <c r="H2" s="175"/>
      <c r="I2" s="175"/>
      <c r="J2" s="175"/>
      <c r="K2" s="175"/>
      <c r="L2" s="176"/>
    </row>
    <row r="3" spans="1:12" ht="13.5" customHeight="1" thickBot="1" x14ac:dyDescent="0.3">
      <c r="A3" s="21"/>
      <c r="B3" s="66"/>
      <c r="C3" s="66"/>
      <c r="D3" s="129"/>
      <c r="E3" s="130"/>
      <c r="F3" s="66"/>
      <c r="G3" s="177"/>
      <c r="H3" s="178"/>
      <c r="I3" s="178"/>
      <c r="J3" s="178"/>
      <c r="K3" s="178"/>
      <c r="L3" s="179"/>
    </row>
    <row r="4" spans="1:12" ht="12.75" customHeight="1" x14ac:dyDescent="0.25">
      <c r="A4" s="21"/>
      <c r="B4" s="66"/>
      <c r="C4" s="66"/>
      <c r="D4" s="67" t="s">
        <v>116</v>
      </c>
      <c r="E4" s="67" t="s">
        <v>35</v>
      </c>
      <c r="G4" s="209" t="s">
        <v>36</v>
      </c>
      <c r="H4" s="209"/>
      <c r="I4" s="209"/>
      <c r="J4" s="209"/>
      <c r="K4" s="209"/>
      <c r="L4" s="210"/>
    </row>
    <row r="5" spans="1:12" ht="12.75" customHeight="1" x14ac:dyDescent="0.25">
      <c r="A5" s="21"/>
      <c r="B5" s="66"/>
      <c r="C5" s="66"/>
      <c r="D5" s="35" t="s">
        <v>117</v>
      </c>
      <c r="E5" s="36">
        <v>6010</v>
      </c>
      <c r="G5" s="155"/>
      <c r="H5" s="155"/>
      <c r="I5" s="155"/>
      <c r="J5" s="155"/>
      <c r="K5" s="155"/>
      <c r="L5" s="156"/>
    </row>
    <row r="6" spans="1:12" x14ac:dyDescent="0.25">
      <c r="A6" s="21"/>
      <c r="B6" s="66"/>
      <c r="C6" s="66"/>
      <c r="D6" s="35" t="s">
        <v>244</v>
      </c>
      <c r="E6" s="36">
        <v>6020</v>
      </c>
      <c r="G6" s="66"/>
      <c r="H6" s="66"/>
      <c r="L6" s="22"/>
    </row>
    <row r="7" spans="1:12" x14ac:dyDescent="0.25">
      <c r="A7" s="21"/>
      <c r="B7" s="66"/>
      <c r="C7" s="66"/>
      <c r="D7" s="35" t="s">
        <v>118</v>
      </c>
      <c r="E7" s="36">
        <v>6170</v>
      </c>
      <c r="H7" s="71" t="s">
        <v>39</v>
      </c>
      <c r="I7" s="72" t="s">
        <v>40</v>
      </c>
      <c r="J7" s="73">
        <v>0.45</v>
      </c>
      <c r="K7" s="73"/>
      <c r="L7" s="23" t="s">
        <v>41</v>
      </c>
    </row>
    <row r="8" spans="1:12" x14ac:dyDescent="0.25">
      <c r="A8" s="21"/>
      <c r="B8" s="66"/>
      <c r="C8" s="66"/>
      <c r="D8" s="35" t="s">
        <v>239</v>
      </c>
      <c r="E8" s="36">
        <v>6111</v>
      </c>
      <c r="H8" s="71" t="s">
        <v>39</v>
      </c>
      <c r="I8" s="72" t="s">
        <v>43</v>
      </c>
      <c r="J8" s="73">
        <v>0.38</v>
      </c>
      <c r="K8" s="73"/>
      <c r="L8" s="23" t="s">
        <v>41</v>
      </c>
    </row>
    <row r="9" spans="1:12" x14ac:dyDescent="0.25">
      <c r="A9" s="21"/>
      <c r="B9" s="66"/>
      <c r="C9" s="66"/>
      <c r="D9" s="35" t="s">
        <v>180</v>
      </c>
      <c r="E9" s="36">
        <v>6183</v>
      </c>
      <c r="G9" s="66"/>
      <c r="H9" s="66"/>
      <c r="L9" s="22"/>
    </row>
    <row r="10" spans="1:12" x14ac:dyDescent="0.25">
      <c r="A10" s="27" t="s">
        <v>45</v>
      </c>
      <c r="D10" s="35" t="s">
        <v>181</v>
      </c>
      <c r="E10" s="36">
        <v>6185</v>
      </c>
      <c r="G10" s="157" t="s">
        <v>47</v>
      </c>
      <c r="H10" s="157"/>
      <c r="I10" s="153"/>
      <c r="J10" s="153"/>
      <c r="K10" s="153"/>
      <c r="L10" s="154"/>
    </row>
    <row r="11" spans="1:12" x14ac:dyDescent="0.25">
      <c r="A11" s="21" t="s">
        <v>48</v>
      </c>
      <c r="D11" s="35" t="s">
        <v>242</v>
      </c>
      <c r="E11" s="36">
        <v>6180</v>
      </c>
      <c r="G11" s="157"/>
      <c r="H11" s="157"/>
      <c r="I11" s="153"/>
      <c r="J11" s="153"/>
      <c r="K11" s="153"/>
      <c r="L11" s="154"/>
    </row>
    <row r="12" spans="1:12" ht="12.75" customHeight="1" x14ac:dyDescent="0.25">
      <c r="A12" s="21" t="s">
        <v>50</v>
      </c>
      <c r="D12" s="112" t="s">
        <v>243</v>
      </c>
      <c r="E12" s="36">
        <v>6187</v>
      </c>
      <c r="G12" s="157" t="s">
        <v>52</v>
      </c>
      <c r="H12" s="157"/>
      <c r="I12" s="158"/>
      <c r="J12" s="153"/>
      <c r="K12" s="153"/>
      <c r="L12" s="154"/>
    </row>
    <row r="13" spans="1:12" x14ac:dyDescent="0.25">
      <c r="A13" s="21" t="s">
        <v>53</v>
      </c>
      <c r="D13" s="112"/>
      <c r="E13" s="36"/>
      <c r="G13" s="157"/>
      <c r="H13" s="157"/>
      <c r="I13" s="153"/>
      <c r="J13" s="153"/>
      <c r="K13" s="153"/>
      <c r="L13" s="154"/>
    </row>
    <row r="14" spans="1:12" x14ac:dyDescent="0.25">
      <c r="A14" s="21" t="s">
        <v>55</v>
      </c>
      <c r="D14" s="35"/>
      <c r="E14" s="36"/>
      <c r="G14" s="152" t="s">
        <v>57</v>
      </c>
      <c r="H14" s="152"/>
      <c r="I14" s="153"/>
      <c r="J14" s="153"/>
      <c r="K14" s="153"/>
      <c r="L14" s="154"/>
    </row>
    <row r="15" spans="1:12" x14ac:dyDescent="0.25">
      <c r="A15" s="25" t="s">
        <v>58</v>
      </c>
      <c r="B15" s="66"/>
      <c r="C15" s="66"/>
      <c r="D15" s="35"/>
      <c r="E15" s="36"/>
      <c r="G15" s="152"/>
      <c r="H15" s="152"/>
      <c r="I15" s="153"/>
      <c r="J15" s="153"/>
      <c r="K15" s="153"/>
      <c r="L15" s="154"/>
    </row>
    <row r="16" spans="1:12" x14ac:dyDescent="0.25">
      <c r="A16" s="25"/>
      <c r="B16" s="66"/>
      <c r="C16" s="66"/>
      <c r="D16" s="35"/>
      <c r="E16" s="36"/>
      <c r="G16" s="137" t="s">
        <v>61</v>
      </c>
      <c r="H16" s="138"/>
      <c r="I16" s="139"/>
      <c r="J16" s="140"/>
      <c r="K16" s="140"/>
      <c r="L16" s="141"/>
    </row>
    <row r="17" spans="1:12" x14ac:dyDescent="0.25">
      <c r="A17" s="25"/>
      <c r="B17" s="66"/>
      <c r="C17" s="66"/>
      <c r="D17" s="68"/>
      <c r="E17" s="69"/>
      <c r="G17" s="92"/>
      <c r="H17" s="92"/>
      <c r="I17" s="93"/>
      <c r="J17" s="93"/>
      <c r="K17" s="93"/>
      <c r="L17" s="32"/>
    </row>
    <row r="18" spans="1:12" ht="13.8" thickBot="1" x14ac:dyDescent="0.3">
      <c r="A18" s="21"/>
      <c r="B18" s="66"/>
      <c r="C18" s="66"/>
      <c r="F18" s="66"/>
      <c r="G18" s="66"/>
      <c r="H18" s="66"/>
      <c r="L18" s="22"/>
    </row>
    <row r="19" spans="1:12" ht="30.75" customHeight="1" thickBot="1" x14ac:dyDescent="0.3">
      <c r="A19" s="206" t="s">
        <v>62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8"/>
    </row>
    <row r="20" spans="1:12" x14ac:dyDescent="0.25">
      <c r="A20" s="21"/>
      <c r="B20" s="66"/>
      <c r="C20" s="66"/>
      <c r="D20" s="68"/>
      <c r="E20" s="69"/>
      <c r="F20" s="66"/>
      <c r="G20" s="66"/>
      <c r="H20" s="66"/>
      <c r="L20" s="22"/>
    </row>
    <row r="21" spans="1:12" x14ac:dyDescent="0.25">
      <c r="A21" s="94" t="s">
        <v>63</v>
      </c>
      <c r="B21" s="80" t="s">
        <v>64</v>
      </c>
      <c r="C21" s="80" t="s">
        <v>65</v>
      </c>
      <c r="D21" s="19" t="s">
        <v>66</v>
      </c>
      <c r="E21" s="19" t="s">
        <v>67</v>
      </c>
      <c r="F21" s="80" t="s">
        <v>68</v>
      </c>
      <c r="G21" s="80" t="s">
        <v>69</v>
      </c>
      <c r="H21" s="19" t="s">
        <v>70</v>
      </c>
      <c r="I21" s="19" t="s">
        <v>71</v>
      </c>
      <c r="J21" s="19" t="s">
        <v>72</v>
      </c>
      <c r="K21" s="191" t="s">
        <v>73</v>
      </c>
      <c r="L21" s="192"/>
    </row>
    <row r="22" spans="1:12" ht="44.25" customHeight="1" x14ac:dyDescent="0.25">
      <c r="A22" s="56" t="s">
        <v>74</v>
      </c>
      <c r="B22" s="57" t="s">
        <v>75</v>
      </c>
      <c r="C22" s="58" t="s">
        <v>76</v>
      </c>
      <c r="D22" s="58" t="s">
        <v>77</v>
      </c>
      <c r="E22" s="58" t="s">
        <v>78</v>
      </c>
      <c r="F22" s="59"/>
      <c r="G22" s="64"/>
      <c r="H22" s="60"/>
      <c r="I22" s="60"/>
      <c r="J22" s="60"/>
      <c r="K22" s="161"/>
      <c r="L22" s="162"/>
    </row>
    <row r="23" spans="1:12" ht="36" customHeight="1" x14ac:dyDescent="0.25">
      <c r="A23" s="26"/>
      <c r="B23" s="30"/>
      <c r="C23" s="31" t="str">
        <f>IF(B23="","",VLOOKUP(B23,'Matrice de décision'!N:O,2,0))</f>
        <v/>
      </c>
      <c r="D23" s="2"/>
      <c r="E23" s="2"/>
      <c r="F23" s="3"/>
      <c r="G23" s="4" t="str">
        <f>IF(F23&gt;0,VLOOKUP(E23,$I$7:$J$8,2,FALSE)*F23,"")</f>
        <v/>
      </c>
      <c r="H23" s="5"/>
      <c r="I23" s="5"/>
      <c r="J23" s="5"/>
      <c r="K23" s="163">
        <f>SUM(G23:J23)</f>
        <v>0</v>
      </c>
      <c r="L23" s="164"/>
    </row>
    <row r="24" spans="1:12" ht="36" customHeight="1" x14ac:dyDescent="0.25">
      <c r="A24" s="26"/>
      <c r="B24" s="30"/>
      <c r="C24" s="31" t="str">
        <f>IF(B24="","",VLOOKUP(B24,'Matrice de décision'!N:O,2,0))</f>
        <v/>
      </c>
      <c r="D24" s="2"/>
      <c r="E24" s="2"/>
      <c r="F24" s="3"/>
      <c r="G24" s="4" t="str">
        <f t="shared" ref="G24:G37" si="0">IF(F24&gt;0,VLOOKUP(E24,$I$7:$J$8,2,FALSE)*F24,"")</f>
        <v/>
      </c>
      <c r="H24" s="5"/>
      <c r="I24" s="5"/>
      <c r="J24" s="5"/>
      <c r="K24" s="163">
        <f t="shared" ref="K24:K37" si="1">SUM(G24:J24)</f>
        <v>0</v>
      </c>
      <c r="L24" s="164"/>
    </row>
    <row r="25" spans="1:12" ht="36" customHeight="1" x14ac:dyDescent="0.25">
      <c r="A25" s="26"/>
      <c r="B25" s="30"/>
      <c r="C25" s="31" t="str">
        <f>IF(B25="","",VLOOKUP(B25,'Matrice de décision'!N:O,2,0))</f>
        <v/>
      </c>
      <c r="D25" s="2"/>
      <c r="E25" s="2"/>
      <c r="F25" s="3"/>
      <c r="G25" s="4" t="str">
        <f t="shared" si="0"/>
        <v/>
      </c>
      <c r="H25" s="5"/>
      <c r="I25" s="5"/>
      <c r="J25" s="5"/>
      <c r="K25" s="163">
        <f t="shared" si="1"/>
        <v>0</v>
      </c>
      <c r="L25" s="164"/>
    </row>
    <row r="26" spans="1:12" ht="36" customHeight="1" x14ac:dyDescent="0.25">
      <c r="A26" s="26"/>
      <c r="B26" s="30"/>
      <c r="C26" s="31" t="str">
        <f>IF(B26="","",VLOOKUP(B26,'Matrice de décision'!N:O,2,0))</f>
        <v/>
      </c>
      <c r="D26" s="2"/>
      <c r="E26" s="2"/>
      <c r="F26" s="3"/>
      <c r="G26" s="4" t="str">
        <f t="shared" si="0"/>
        <v/>
      </c>
      <c r="H26" s="5"/>
      <c r="I26" s="5"/>
      <c r="J26" s="5"/>
      <c r="K26" s="163">
        <f t="shared" si="1"/>
        <v>0</v>
      </c>
      <c r="L26" s="164"/>
    </row>
    <row r="27" spans="1:12" ht="36" customHeight="1" x14ac:dyDescent="0.25">
      <c r="A27" s="26"/>
      <c r="B27" s="30"/>
      <c r="C27" s="31" t="str">
        <f>IF(B27="","",VLOOKUP(B27,'Matrice de décision'!N:O,2,0))</f>
        <v/>
      </c>
      <c r="D27" s="2"/>
      <c r="E27" s="2"/>
      <c r="F27" s="3"/>
      <c r="G27" s="4" t="str">
        <f t="shared" si="0"/>
        <v/>
      </c>
      <c r="H27" s="5"/>
      <c r="I27" s="5"/>
      <c r="J27" s="5"/>
      <c r="K27" s="163">
        <f t="shared" si="1"/>
        <v>0</v>
      </c>
      <c r="L27" s="164"/>
    </row>
    <row r="28" spans="1:12" ht="36" customHeight="1" x14ac:dyDescent="0.25">
      <c r="A28" s="26"/>
      <c r="B28" s="30"/>
      <c r="C28" s="31" t="str">
        <f>IF(B28="","",VLOOKUP(B28,'Matrice de décision'!N:O,2,0))</f>
        <v/>
      </c>
      <c r="D28" s="2"/>
      <c r="E28" s="2"/>
      <c r="F28" s="3"/>
      <c r="G28" s="4" t="str">
        <f t="shared" si="0"/>
        <v/>
      </c>
      <c r="H28" s="5"/>
      <c r="I28" s="5"/>
      <c r="J28" s="5"/>
      <c r="K28" s="163">
        <f t="shared" si="1"/>
        <v>0</v>
      </c>
      <c r="L28" s="164"/>
    </row>
    <row r="29" spans="1:12" ht="36" customHeight="1" x14ac:dyDescent="0.25">
      <c r="A29" s="26"/>
      <c r="B29" s="30"/>
      <c r="C29" s="31" t="str">
        <f>IF(B29="","",VLOOKUP(B29,'Matrice de décision'!N:O,2,0))</f>
        <v/>
      </c>
      <c r="D29" s="2"/>
      <c r="E29" s="2"/>
      <c r="F29" s="3"/>
      <c r="G29" s="4" t="str">
        <f t="shared" si="0"/>
        <v/>
      </c>
      <c r="H29" s="5"/>
      <c r="I29" s="5"/>
      <c r="J29" s="5"/>
      <c r="K29" s="163">
        <f t="shared" si="1"/>
        <v>0</v>
      </c>
      <c r="L29" s="164"/>
    </row>
    <row r="30" spans="1:12" ht="36" customHeight="1" x14ac:dyDescent="0.25">
      <c r="A30" s="26"/>
      <c r="B30" s="30"/>
      <c r="C30" s="31" t="str">
        <f>IF(B30="","",VLOOKUP(B30,'Matrice de décision'!N:O,2,0))</f>
        <v/>
      </c>
      <c r="D30" s="2"/>
      <c r="E30" s="2"/>
      <c r="F30" s="3"/>
      <c r="G30" s="4" t="str">
        <f t="shared" si="0"/>
        <v/>
      </c>
      <c r="H30" s="5"/>
      <c r="I30" s="5"/>
      <c r="J30" s="5"/>
      <c r="K30" s="163">
        <f t="shared" si="1"/>
        <v>0</v>
      </c>
      <c r="L30" s="164"/>
    </row>
    <row r="31" spans="1:12" ht="36" customHeight="1" x14ac:dyDescent="0.25">
      <c r="A31" s="26"/>
      <c r="B31" s="30"/>
      <c r="C31" s="31" t="str">
        <f>IF(B31="","",VLOOKUP(B31,'Matrice de décision'!N:O,2,0))</f>
        <v/>
      </c>
      <c r="D31" s="2"/>
      <c r="E31" s="2"/>
      <c r="F31" s="3"/>
      <c r="G31" s="4" t="str">
        <f t="shared" si="0"/>
        <v/>
      </c>
      <c r="H31" s="5"/>
      <c r="I31" s="5"/>
      <c r="J31" s="5"/>
      <c r="K31" s="163">
        <f t="shared" si="1"/>
        <v>0</v>
      </c>
      <c r="L31" s="164"/>
    </row>
    <row r="32" spans="1:12" ht="36" customHeight="1" x14ac:dyDescent="0.25">
      <c r="A32" s="26"/>
      <c r="B32" s="30"/>
      <c r="C32" s="31" t="str">
        <f>IF(B32="","",VLOOKUP(B32,'Matrice de décision'!N:O,2,0))</f>
        <v/>
      </c>
      <c r="D32" s="2"/>
      <c r="E32" s="2"/>
      <c r="F32" s="3"/>
      <c r="G32" s="4" t="str">
        <f t="shared" si="0"/>
        <v/>
      </c>
      <c r="H32" s="5"/>
      <c r="I32" s="5"/>
      <c r="J32" s="5"/>
      <c r="K32" s="163">
        <f t="shared" si="1"/>
        <v>0</v>
      </c>
      <c r="L32" s="164"/>
    </row>
    <row r="33" spans="1:12" ht="36" customHeight="1" x14ac:dyDescent="0.25">
      <c r="A33" s="26"/>
      <c r="B33" s="30"/>
      <c r="C33" s="31" t="str">
        <f>IF(B33="","",VLOOKUP(B33,'Matrice de décision'!N:O,2,0))</f>
        <v/>
      </c>
      <c r="D33" s="2"/>
      <c r="E33" s="2"/>
      <c r="F33" s="3"/>
      <c r="G33" s="4" t="str">
        <f t="shared" si="0"/>
        <v/>
      </c>
      <c r="H33" s="5"/>
      <c r="I33" s="5"/>
      <c r="J33" s="5"/>
      <c r="K33" s="163">
        <f t="shared" si="1"/>
        <v>0</v>
      </c>
      <c r="L33" s="164"/>
    </row>
    <row r="34" spans="1:12" ht="36" customHeight="1" x14ac:dyDescent="0.25">
      <c r="A34" s="81"/>
      <c r="B34" s="30"/>
      <c r="C34" s="82" t="str">
        <f>IF(B34="","",VLOOKUP(B34,'Matrice de décision'!N:O,2,0))</f>
        <v/>
      </c>
      <c r="D34" s="91"/>
      <c r="E34" s="2"/>
      <c r="F34" s="83"/>
      <c r="G34" s="4" t="str">
        <f t="shared" si="0"/>
        <v/>
      </c>
      <c r="H34" s="84"/>
      <c r="I34" s="84"/>
      <c r="J34" s="84"/>
      <c r="K34" s="163">
        <f t="shared" si="1"/>
        <v>0</v>
      </c>
      <c r="L34" s="164"/>
    </row>
    <row r="35" spans="1:12" ht="36" customHeight="1" x14ac:dyDescent="0.25">
      <c r="A35" s="95"/>
      <c r="B35" s="30"/>
      <c r="C35" s="88" t="str">
        <f>IF(B35="","",VLOOKUP(B35,'Matrice de décision'!N:O,2,0))</f>
        <v/>
      </c>
      <c r="D35" s="80"/>
      <c r="E35" s="2"/>
      <c r="F35" s="89"/>
      <c r="G35" s="4" t="str">
        <f t="shared" si="0"/>
        <v/>
      </c>
      <c r="H35" s="5"/>
      <c r="I35" s="5"/>
      <c r="J35" s="5"/>
      <c r="K35" s="163">
        <f t="shared" si="1"/>
        <v>0</v>
      </c>
      <c r="L35" s="164"/>
    </row>
    <row r="36" spans="1:12" ht="36" customHeight="1" x14ac:dyDescent="0.25">
      <c r="A36" s="95"/>
      <c r="B36" s="30"/>
      <c r="C36" s="88" t="str">
        <f>IF(B36="","",VLOOKUP(B36,'Matrice de décision'!N:O,2,0))</f>
        <v/>
      </c>
      <c r="D36" s="19"/>
      <c r="E36" s="2"/>
      <c r="F36" s="89"/>
      <c r="G36" s="4" t="str">
        <f t="shared" si="0"/>
        <v/>
      </c>
      <c r="H36" s="5"/>
      <c r="I36" s="5"/>
      <c r="J36" s="5"/>
      <c r="K36" s="163">
        <f t="shared" si="1"/>
        <v>0</v>
      </c>
      <c r="L36" s="164"/>
    </row>
    <row r="37" spans="1:12" ht="36" customHeight="1" x14ac:dyDescent="0.25">
      <c r="A37" s="95"/>
      <c r="B37" s="30"/>
      <c r="C37" s="88" t="str">
        <f>IF(B37="","",VLOOKUP(B37,'Matrice de décision'!N:O,2,0))</f>
        <v/>
      </c>
      <c r="D37" s="90"/>
      <c r="E37" s="2"/>
      <c r="F37" s="89"/>
      <c r="G37" s="4" t="str">
        <f t="shared" si="0"/>
        <v/>
      </c>
      <c r="H37" s="5"/>
      <c r="I37" s="5"/>
      <c r="J37" s="5"/>
      <c r="K37" s="163">
        <f t="shared" si="1"/>
        <v>0</v>
      </c>
      <c r="L37" s="164"/>
    </row>
    <row r="38" spans="1:12" ht="13.5" customHeight="1" thickBot="1" x14ac:dyDescent="0.3">
      <c r="A38" s="142" t="s">
        <v>79</v>
      </c>
      <c r="B38" s="143"/>
      <c r="C38" s="143"/>
      <c r="D38" s="143"/>
      <c r="E38" s="143"/>
      <c r="F38" s="144"/>
      <c r="G38" s="85">
        <f t="shared" ref="G38:J38" si="2">SUM(G23:G37)</f>
        <v>0</v>
      </c>
      <c r="H38" s="86">
        <f>SUM(H23:H37)</f>
        <v>0</v>
      </c>
      <c r="I38" s="86">
        <f t="shared" si="2"/>
        <v>0</v>
      </c>
      <c r="J38" s="86">
        <f t="shared" si="2"/>
        <v>0</v>
      </c>
      <c r="K38" s="189">
        <f>SUM(K23:K37)</f>
        <v>0</v>
      </c>
      <c r="L38" s="190"/>
    </row>
    <row r="39" spans="1:12" ht="39" customHeight="1" thickBot="1" x14ac:dyDescent="0.3">
      <c r="A39" s="6"/>
      <c r="B39" s="7"/>
      <c r="C39" s="7"/>
      <c r="D39" s="8" t="s">
        <v>80</v>
      </c>
      <c r="E39" s="13"/>
      <c r="F39" s="7"/>
      <c r="G39" s="168">
        <f>K38</f>
        <v>0</v>
      </c>
      <c r="H39" s="169"/>
      <c r="I39" s="169"/>
      <c r="J39" s="169"/>
      <c r="K39" s="169"/>
      <c r="L39" s="170"/>
    </row>
    <row r="40" spans="1:12" ht="13.8" thickBot="1" x14ac:dyDescent="0.3">
      <c r="A40" s="145" t="s">
        <v>96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7"/>
    </row>
    <row r="41" spans="1:12" ht="13.8" thickBot="1" x14ac:dyDescent="0.3">
      <c r="A41" s="145" t="s">
        <v>81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7"/>
    </row>
    <row r="42" spans="1:12" ht="13.8" thickBot="1" x14ac:dyDescent="0.3">
      <c r="A42" s="145" t="s">
        <v>82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7"/>
    </row>
    <row r="43" spans="1:12" ht="12.75" customHeight="1" x14ac:dyDescent="0.25">
      <c r="A43" s="148" t="s">
        <v>83</v>
      </c>
      <c r="B43" s="149"/>
      <c r="C43" s="149"/>
      <c r="D43" s="149"/>
      <c r="E43" s="149" t="s">
        <v>83</v>
      </c>
      <c r="F43" s="149"/>
      <c r="G43" s="149"/>
      <c r="H43" s="149"/>
      <c r="I43" s="149" t="s">
        <v>83</v>
      </c>
      <c r="J43" s="149"/>
      <c r="K43" s="150"/>
      <c r="L43" s="151"/>
    </row>
    <row r="44" spans="1:12" ht="90" customHeight="1" thickBot="1" x14ac:dyDescent="0.3">
      <c r="A44" s="131" t="s">
        <v>98</v>
      </c>
      <c r="B44" s="132"/>
      <c r="C44" s="132"/>
      <c r="D44" s="133"/>
      <c r="E44" s="134" t="s">
        <v>85</v>
      </c>
      <c r="F44" s="134"/>
      <c r="G44" s="134"/>
      <c r="H44" s="134"/>
      <c r="I44" s="134" t="s">
        <v>86</v>
      </c>
      <c r="J44" s="134"/>
      <c r="K44" s="135"/>
      <c r="L44" s="136"/>
    </row>
    <row r="45" spans="1:12" x14ac:dyDescent="0.25">
      <c r="A45" s="9"/>
      <c r="B45" s="9"/>
      <c r="C45" s="9"/>
      <c r="J45" s="9"/>
      <c r="K45" s="9"/>
    </row>
    <row r="46" spans="1:12" x14ac:dyDescent="0.25">
      <c r="A46" s="11"/>
      <c r="B46" s="11"/>
      <c r="C46" s="11"/>
      <c r="F46" s="11"/>
      <c r="G46" s="11"/>
      <c r="H46" s="11"/>
      <c r="I46" s="11"/>
    </row>
  </sheetData>
  <sheetProtection algorithmName="SHA-512" hashValue="/ofpD98f6gIm2Io2CpNgg6GCi144yVoRZyT4l+ZsE6GiR3aE15zTQoZW7UptwJlswDOG9wsJWW+ptAR5HJvttA==" saltValue="aIw4Jv8CImEcLNCGgfuWvw==" spinCount="100000" sheet="1" selectLockedCells="1"/>
  <mergeCells count="41">
    <mergeCell ref="I44:L44"/>
    <mergeCell ref="A44:D44"/>
    <mergeCell ref="E44:H44"/>
    <mergeCell ref="K38:L38"/>
    <mergeCell ref="G39:L39"/>
    <mergeCell ref="A38:F38"/>
    <mergeCell ref="A40:L40"/>
    <mergeCell ref="A41:L41"/>
    <mergeCell ref="A42:L42"/>
    <mergeCell ref="A43:D43"/>
    <mergeCell ref="E43:H43"/>
    <mergeCell ref="K28:L28"/>
    <mergeCell ref="K27:L27"/>
    <mergeCell ref="K26:L26"/>
    <mergeCell ref="K25:L25"/>
    <mergeCell ref="K24:L24"/>
    <mergeCell ref="K33:L33"/>
    <mergeCell ref="K32:L32"/>
    <mergeCell ref="K31:L31"/>
    <mergeCell ref="K30:L30"/>
    <mergeCell ref="K29:L29"/>
    <mergeCell ref="K37:L37"/>
    <mergeCell ref="K36:L36"/>
    <mergeCell ref="K35:L35"/>
    <mergeCell ref="I43:L43"/>
    <mergeCell ref="K34:L34"/>
    <mergeCell ref="K23:L23"/>
    <mergeCell ref="K21:L21"/>
    <mergeCell ref="D1:E3"/>
    <mergeCell ref="G2:L3"/>
    <mergeCell ref="K22:L22"/>
    <mergeCell ref="A19:L19"/>
    <mergeCell ref="G4:L5"/>
    <mergeCell ref="G10:H11"/>
    <mergeCell ref="I10:L11"/>
    <mergeCell ref="G12:H13"/>
    <mergeCell ref="I12:L13"/>
    <mergeCell ref="G14:H15"/>
    <mergeCell ref="I14:L15"/>
    <mergeCell ref="G16:H16"/>
    <mergeCell ref="I16:L16"/>
  </mergeCells>
  <phoneticPr fontId="13" type="noConversion"/>
  <dataValidations count="2">
    <dataValidation type="list" allowBlank="1" showInputMessage="1" showErrorMessage="1" sqref="D5 D8" xr:uid="{35314ED8-C239-412E-9A84-37846609FFA3}">
      <formula1>$D$6:$D$12</formula1>
    </dataValidation>
    <dataValidation type="list" allowBlank="1" showInputMessage="1" showErrorMessage="1" sqref="E23:E37" xr:uid="{93E47694-F269-4619-B2CE-22FD668660A9}">
      <formula1>"Auto,Moto"</formula1>
    </dataValidation>
  </dataValidations>
  <hyperlinks>
    <hyperlink ref="A15" r:id="rId1" xr:uid="{0CD68F1B-592F-4F95-8B45-91DB5975E0E0}"/>
  </hyperlinks>
  <pageMargins left="0" right="0" top="0" bottom="0" header="0" footer="0"/>
  <pageSetup paperSize="9" scale="65" orientation="portrait" r:id="rId2"/>
  <ignoredErrors>
    <ignoredError sqref="I38:J38" formulaRange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0</xdr:col>
                    <xdr:colOff>251460</xdr:colOff>
                    <xdr:row>16</xdr:row>
                    <xdr:rowOff>76200</xdr:rowOff>
                  </from>
                  <to>
                    <xdr:col>0</xdr:col>
                    <xdr:colOff>609600</xdr:colOff>
                    <xdr:row>20</xdr:row>
                    <xdr:rowOff>99060</xdr:rowOff>
                  </to>
                </anchor>
              </controlPr>
            </control>
          </mc:Choice>
        </mc:AlternateContent>
      </controls>
    </mc:Choice>
  </mc:AlternateContent>
  <tableParts count="2">
    <tablePart r:id="rId6"/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EF3403-6CA5-4506-88A7-294681846713}">
          <x14:formula1>
            <xm:f>'Matrice de décision'!$N$1:$N$8</xm:f>
          </x14:formula1>
          <xm:sqref>B23:B37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FAE1-15BE-467F-BD1D-3DDBE6FAEDE7}">
  <sheetPr codeName="Feuil8">
    <tabColor rgb="FF92D050"/>
    <pageSetUpPr fitToPage="1"/>
  </sheetPr>
  <dimension ref="A1:L44"/>
  <sheetViews>
    <sheetView topLeftCell="A7" workbookViewId="0">
      <selection activeCell="B22" sqref="B22"/>
    </sheetView>
  </sheetViews>
  <sheetFormatPr baseColWidth="10" defaultColWidth="11.44140625" defaultRowHeight="13.2" x14ac:dyDescent="0.25"/>
  <cols>
    <col min="1" max="1" width="12.33203125" style="1" customWidth="1"/>
    <col min="2" max="2" width="12.109375" style="1" customWidth="1"/>
    <col min="3" max="3" width="10.33203125" style="1" customWidth="1"/>
    <col min="4" max="4" width="32.88671875" style="1" bestFit="1" customWidth="1"/>
    <col min="5" max="5" width="10.33203125" style="12" customWidth="1"/>
    <col min="6" max="10" width="10.88671875" style="1" customWidth="1"/>
    <col min="11" max="11" width="9.88671875" style="1" customWidth="1"/>
    <col min="12" max="12" width="10.33203125" style="1" customWidth="1"/>
  </cols>
  <sheetData>
    <row r="1" spans="1:12" ht="13.8" thickBot="1" x14ac:dyDescent="0.3">
      <c r="A1" s="33"/>
      <c r="B1" s="20"/>
      <c r="C1" s="20"/>
      <c r="D1" s="125" t="s">
        <v>122</v>
      </c>
      <c r="E1" s="126"/>
      <c r="F1" s="20"/>
      <c r="G1" s="20"/>
      <c r="H1" s="20"/>
      <c r="I1" s="20"/>
      <c r="J1" s="20"/>
      <c r="K1" s="20"/>
      <c r="L1" s="105" t="s">
        <v>235</v>
      </c>
    </row>
    <row r="2" spans="1:12" x14ac:dyDescent="0.25">
      <c r="A2" s="34"/>
      <c r="D2" s="127"/>
      <c r="E2" s="128"/>
      <c r="G2" s="174" t="s">
        <v>33</v>
      </c>
      <c r="H2" s="175"/>
      <c r="I2" s="175"/>
      <c r="J2" s="175"/>
      <c r="K2" s="175"/>
      <c r="L2" s="176"/>
    </row>
    <row r="3" spans="1:12" ht="13.8" thickBot="1" x14ac:dyDescent="0.3">
      <c r="A3" s="21"/>
      <c r="B3" s="66"/>
      <c r="C3" s="66"/>
      <c r="D3" s="129"/>
      <c r="E3" s="130"/>
      <c r="F3" s="66"/>
      <c r="G3" s="177"/>
      <c r="H3" s="178"/>
      <c r="I3" s="178"/>
      <c r="J3" s="178"/>
      <c r="K3" s="178"/>
      <c r="L3" s="179"/>
    </row>
    <row r="4" spans="1:12" x14ac:dyDescent="0.25">
      <c r="A4" s="21"/>
      <c r="B4" s="66"/>
      <c r="C4" s="66"/>
      <c r="D4" s="100" t="s">
        <v>123</v>
      </c>
      <c r="E4" s="67" t="s">
        <v>35</v>
      </c>
      <c r="G4" s="155" t="s">
        <v>36</v>
      </c>
      <c r="H4" s="155"/>
      <c r="I4" s="155"/>
      <c r="J4" s="155"/>
      <c r="K4" s="155"/>
      <c r="L4" s="156"/>
    </row>
    <row r="5" spans="1:12" ht="12" customHeight="1" x14ac:dyDescent="0.4">
      <c r="A5" s="21"/>
      <c r="B5" s="66"/>
      <c r="C5" s="66"/>
      <c r="F5" s="70"/>
      <c r="G5" s="155"/>
      <c r="H5" s="155"/>
      <c r="I5" s="155"/>
      <c r="J5" s="155"/>
      <c r="K5" s="155"/>
      <c r="L5" s="156"/>
    </row>
    <row r="6" spans="1:12" x14ac:dyDescent="0.25">
      <c r="A6" s="21"/>
      <c r="B6" s="66"/>
      <c r="C6" s="66"/>
      <c r="D6" s="35" t="s">
        <v>124</v>
      </c>
      <c r="E6" s="36">
        <v>6201</v>
      </c>
      <c r="F6" s="66"/>
      <c r="G6" s="66"/>
      <c r="H6" s="66"/>
      <c r="L6" s="22"/>
    </row>
    <row r="7" spans="1:12" x14ac:dyDescent="0.25">
      <c r="A7" s="21"/>
      <c r="B7" s="66"/>
      <c r="C7" s="66"/>
      <c r="D7" s="35" t="s">
        <v>125</v>
      </c>
      <c r="E7" s="36">
        <v>6202</v>
      </c>
      <c r="H7" s="71" t="s">
        <v>39</v>
      </c>
      <c r="I7" s="72" t="s">
        <v>40</v>
      </c>
      <c r="J7" s="73">
        <v>0.45</v>
      </c>
      <c r="K7" s="73"/>
      <c r="L7" s="23" t="s">
        <v>41</v>
      </c>
    </row>
    <row r="8" spans="1:12" x14ac:dyDescent="0.25">
      <c r="A8" s="21"/>
      <c r="B8" s="66"/>
      <c r="C8" s="66"/>
      <c r="D8" s="35" t="s">
        <v>245</v>
      </c>
      <c r="E8" s="36">
        <v>6211</v>
      </c>
      <c r="H8" s="71" t="s">
        <v>39</v>
      </c>
      <c r="I8" s="72" t="s">
        <v>43</v>
      </c>
      <c r="J8" s="73">
        <v>0.38</v>
      </c>
      <c r="K8" s="73"/>
      <c r="L8" s="23" t="s">
        <v>41</v>
      </c>
    </row>
    <row r="9" spans="1:12" x14ac:dyDescent="0.25">
      <c r="A9" s="21"/>
      <c r="B9" s="66"/>
      <c r="C9" s="66"/>
      <c r="D9" s="35" t="s">
        <v>246</v>
      </c>
      <c r="E9" s="36">
        <v>6283</v>
      </c>
      <c r="F9" s="66"/>
      <c r="G9" s="66"/>
      <c r="H9" s="66"/>
      <c r="L9" s="22"/>
    </row>
    <row r="10" spans="1:12" x14ac:dyDescent="0.25">
      <c r="A10" s="27" t="s">
        <v>45</v>
      </c>
      <c r="D10" s="35" t="s">
        <v>247</v>
      </c>
      <c r="E10" s="36">
        <v>6285</v>
      </c>
      <c r="G10" s="157" t="s">
        <v>47</v>
      </c>
      <c r="H10" s="157"/>
      <c r="I10" s="153"/>
      <c r="J10" s="153"/>
      <c r="K10" s="153"/>
      <c r="L10" s="154"/>
    </row>
    <row r="11" spans="1:12" x14ac:dyDescent="0.25">
      <c r="A11" s="21" t="s">
        <v>48</v>
      </c>
      <c r="D11" s="35" t="s">
        <v>248</v>
      </c>
      <c r="E11" s="36">
        <v>6280</v>
      </c>
      <c r="G11" s="157"/>
      <c r="H11" s="157"/>
      <c r="I11" s="153"/>
      <c r="J11" s="153"/>
      <c r="K11" s="153"/>
      <c r="L11" s="154"/>
    </row>
    <row r="12" spans="1:12" ht="12.75" customHeight="1" x14ac:dyDescent="0.25">
      <c r="A12" s="21" t="s">
        <v>50</v>
      </c>
      <c r="D12" s="118" t="s">
        <v>249</v>
      </c>
      <c r="E12" s="36">
        <v>6287</v>
      </c>
      <c r="G12" s="157" t="s">
        <v>52</v>
      </c>
      <c r="H12" s="157"/>
      <c r="I12" s="158"/>
      <c r="J12" s="153"/>
      <c r="K12" s="153"/>
      <c r="L12" s="154"/>
    </row>
    <row r="13" spans="1:12" x14ac:dyDescent="0.25">
      <c r="A13" s="21" t="s">
        <v>53</v>
      </c>
      <c r="D13" s="35" t="s">
        <v>250</v>
      </c>
      <c r="E13" s="36">
        <v>6286</v>
      </c>
      <c r="F13" s="66"/>
      <c r="G13" s="157"/>
      <c r="H13" s="157"/>
      <c r="I13" s="153"/>
      <c r="J13" s="153"/>
      <c r="K13" s="153"/>
      <c r="L13" s="154"/>
    </row>
    <row r="14" spans="1:12" x14ac:dyDescent="0.25">
      <c r="A14" s="21" t="s">
        <v>55</v>
      </c>
      <c r="D14" s="35"/>
      <c r="E14" s="36"/>
      <c r="F14" s="66"/>
      <c r="G14" s="152" t="s">
        <v>57</v>
      </c>
      <c r="H14" s="152"/>
      <c r="I14" s="153"/>
      <c r="J14" s="153"/>
      <c r="K14" s="153"/>
      <c r="L14" s="154"/>
    </row>
    <row r="15" spans="1:12" x14ac:dyDescent="0.25">
      <c r="A15" s="25" t="s">
        <v>58</v>
      </c>
      <c r="B15" s="66"/>
      <c r="C15" s="66"/>
      <c r="D15" s="35"/>
      <c r="E15" s="36"/>
      <c r="F15" s="66"/>
      <c r="G15" s="152"/>
      <c r="H15" s="152"/>
      <c r="I15" s="153"/>
      <c r="J15" s="153"/>
      <c r="K15" s="153"/>
      <c r="L15" s="154"/>
    </row>
    <row r="16" spans="1:12" x14ac:dyDescent="0.25">
      <c r="A16" s="25"/>
      <c r="B16" s="66"/>
      <c r="C16" s="66"/>
      <c r="D16" s="35"/>
      <c r="E16" s="36"/>
      <c r="F16" s="66"/>
      <c r="G16" s="137" t="s">
        <v>61</v>
      </c>
      <c r="H16" s="138"/>
      <c r="I16" s="139"/>
      <c r="J16" s="140"/>
      <c r="K16" s="140"/>
      <c r="L16" s="141"/>
    </row>
    <row r="17" spans="1:12" ht="13.8" thickBot="1" x14ac:dyDescent="0.3">
      <c r="A17" s="25"/>
      <c r="B17" s="66"/>
      <c r="C17" s="66"/>
      <c r="F17" s="66"/>
      <c r="G17" s="92"/>
      <c r="H17" s="92"/>
      <c r="I17" s="93"/>
      <c r="J17" s="93"/>
      <c r="K17" s="93"/>
      <c r="L17" s="32"/>
    </row>
    <row r="18" spans="1:12" ht="28.5" customHeight="1" thickBot="1" x14ac:dyDescent="0.3">
      <c r="A18" s="206" t="s">
        <v>62</v>
      </c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8"/>
    </row>
    <row r="19" spans="1:12" x14ac:dyDescent="0.25">
      <c r="A19" s="21"/>
      <c r="B19" s="66"/>
      <c r="C19" s="66"/>
      <c r="F19" s="66"/>
      <c r="G19" s="66"/>
      <c r="H19" s="66"/>
      <c r="L19" s="22"/>
    </row>
    <row r="20" spans="1:12" ht="26.4" x14ac:dyDescent="0.25">
      <c r="A20" s="51" t="s">
        <v>63</v>
      </c>
      <c r="B20" s="52" t="s">
        <v>64</v>
      </c>
      <c r="C20" s="52" t="s">
        <v>65</v>
      </c>
      <c r="D20" s="96" t="s">
        <v>66</v>
      </c>
      <c r="E20" s="96" t="s">
        <v>67</v>
      </c>
      <c r="F20" s="52" t="s">
        <v>68</v>
      </c>
      <c r="G20" s="62" t="s">
        <v>69</v>
      </c>
      <c r="H20" s="63" t="s">
        <v>70</v>
      </c>
      <c r="I20" s="63" t="s">
        <v>71</v>
      </c>
      <c r="J20" s="63" t="s">
        <v>72</v>
      </c>
      <c r="K20" s="159" t="s">
        <v>73</v>
      </c>
      <c r="L20" s="160"/>
    </row>
    <row r="21" spans="1:12" ht="38.25" customHeight="1" x14ac:dyDescent="0.25">
      <c r="A21" s="101" t="s">
        <v>74</v>
      </c>
      <c r="B21" s="97" t="s">
        <v>75</v>
      </c>
      <c r="C21" s="97" t="s">
        <v>76</v>
      </c>
      <c r="D21" s="97" t="s">
        <v>77</v>
      </c>
      <c r="E21" s="97" t="s">
        <v>78</v>
      </c>
      <c r="F21" s="64"/>
      <c r="G21" s="64"/>
      <c r="H21" s="60"/>
      <c r="I21" s="60"/>
      <c r="J21" s="60"/>
      <c r="K21" s="161"/>
      <c r="L21" s="162"/>
    </row>
    <row r="22" spans="1:12" ht="36" customHeight="1" x14ac:dyDescent="0.25">
      <c r="A22" s="95"/>
      <c r="B22" s="87"/>
      <c r="C22" s="88" t="str">
        <f>IF(B22="","",VLOOKUP(B22,'Matrice de décision'!Q:R,2,0))</f>
        <v/>
      </c>
      <c r="D22" s="98"/>
      <c r="E22" s="98"/>
      <c r="F22" s="89"/>
      <c r="G22" s="65" t="str" cm="1">
        <f t="array" ref="G22">IF(F22&gt;0,VLOOKUP(E22,$I$7:$J$8,2,FALSE)*F22:F22,"")</f>
        <v/>
      </c>
      <c r="H22" s="5"/>
      <c r="I22" s="5"/>
      <c r="J22" s="5"/>
      <c r="K22" s="163">
        <f>SUM(G22:J22)</f>
        <v>0</v>
      </c>
      <c r="L22" s="164"/>
    </row>
    <row r="23" spans="1:12" ht="36" customHeight="1" x14ac:dyDescent="0.25">
      <c r="A23" s="95"/>
      <c r="B23" s="87"/>
      <c r="C23" s="88" t="str">
        <f>IF(B23="","",VLOOKUP(B23,'Matrice de décision'!Q:R,2,0))</f>
        <v/>
      </c>
      <c r="D23" s="98"/>
      <c r="E23" s="98"/>
      <c r="F23" s="89"/>
      <c r="G23" s="65" t="str" cm="1">
        <f t="array" ref="G23">IF(F23&gt;0,VLOOKUP(E23,$I$7:$J$8,2,FALSE)*F23:F23,"")</f>
        <v/>
      </c>
      <c r="H23" s="5"/>
      <c r="I23" s="5"/>
      <c r="J23" s="5"/>
      <c r="K23" s="163">
        <f t="shared" ref="K23:K35" si="0">SUM(G23:J23)</f>
        <v>0</v>
      </c>
      <c r="L23" s="164"/>
    </row>
    <row r="24" spans="1:12" ht="36" customHeight="1" x14ac:dyDescent="0.25">
      <c r="A24" s="95"/>
      <c r="B24" s="87"/>
      <c r="C24" s="88" t="str">
        <f>IF(B24="","",VLOOKUP(B24,'Matrice de décision'!Q:R,2,0))</f>
        <v/>
      </c>
      <c r="D24" s="98"/>
      <c r="E24" s="98"/>
      <c r="F24" s="89"/>
      <c r="G24" s="65" t="str" cm="1">
        <f t="array" ref="G24">IF(F24&gt;0,VLOOKUP(E24,$I$7:$J$8,2,FALSE)*F24:F24,"")</f>
        <v/>
      </c>
      <c r="H24" s="5"/>
      <c r="I24" s="5"/>
      <c r="J24" s="5"/>
      <c r="K24" s="163">
        <f t="shared" si="0"/>
        <v>0</v>
      </c>
      <c r="L24" s="164"/>
    </row>
    <row r="25" spans="1:12" ht="36" customHeight="1" x14ac:dyDescent="0.25">
      <c r="A25" s="95"/>
      <c r="B25" s="87"/>
      <c r="C25" s="88" t="str">
        <f>IF(B25="","",VLOOKUP(B25,'Matrice de décision'!Q:R,2,0))</f>
        <v/>
      </c>
      <c r="D25" s="98"/>
      <c r="E25" s="98"/>
      <c r="F25" s="89"/>
      <c r="G25" s="65" t="str" cm="1">
        <f t="array" ref="G25">IF(F25&gt;0,VLOOKUP(E25,$I$7:$J$8,2,FALSE)*F25:F25,"")</f>
        <v/>
      </c>
      <c r="H25" s="5"/>
      <c r="I25" s="5"/>
      <c r="J25" s="5"/>
      <c r="K25" s="163">
        <f t="shared" si="0"/>
        <v>0</v>
      </c>
      <c r="L25" s="164"/>
    </row>
    <row r="26" spans="1:12" ht="36" customHeight="1" x14ac:dyDescent="0.25">
      <c r="A26" s="95"/>
      <c r="B26" s="87"/>
      <c r="C26" s="88" t="str">
        <f>IF(B26="","",VLOOKUP(B26,'Matrice de décision'!Q:R,2,0))</f>
        <v/>
      </c>
      <c r="D26" s="98"/>
      <c r="E26" s="98"/>
      <c r="F26" s="89"/>
      <c r="G26" s="65" t="str" cm="1">
        <f t="array" ref="G26">IF(F26&gt;0,VLOOKUP(E26,$I$7:$J$8,2,FALSE)*F26:F26,"")</f>
        <v/>
      </c>
      <c r="H26" s="5"/>
      <c r="I26" s="5"/>
      <c r="J26" s="5"/>
      <c r="K26" s="163">
        <f t="shared" si="0"/>
        <v>0</v>
      </c>
      <c r="L26" s="164"/>
    </row>
    <row r="27" spans="1:12" ht="36" customHeight="1" x14ac:dyDescent="0.25">
      <c r="A27" s="95"/>
      <c r="B27" s="87"/>
      <c r="C27" s="88" t="str">
        <f>IF(B27="","",VLOOKUP(B27,'Matrice de décision'!Q:R,2,0))</f>
        <v/>
      </c>
      <c r="D27" s="98"/>
      <c r="E27" s="98"/>
      <c r="F27" s="89"/>
      <c r="G27" s="65" t="str" cm="1">
        <f t="array" ref="G27">IF(F27&gt;0,VLOOKUP(E27,$I$7:$J$8,2,FALSE)*F27:F27,"")</f>
        <v/>
      </c>
      <c r="H27" s="5"/>
      <c r="I27" s="5"/>
      <c r="J27" s="5"/>
      <c r="K27" s="163">
        <f t="shared" si="0"/>
        <v>0</v>
      </c>
      <c r="L27" s="164"/>
    </row>
    <row r="28" spans="1:12" ht="36" customHeight="1" x14ac:dyDescent="0.25">
      <c r="A28" s="95"/>
      <c r="B28" s="87"/>
      <c r="C28" s="88" t="str">
        <f>IF(B28="","",VLOOKUP(B28,'Matrice de décision'!Q:R,2,0))</f>
        <v/>
      </c>
      <c r="D28" s="98"/>
      <c r="E28" s="98"/>
      <c r="F28" s="89"/>
      <c r="G28" s="65" t="str" cm="1">
        <f t="array" ref="G28">IF(F28&gt;0,VLOOKUP(E28,$I$7:$J$8,2,FALSE)*F28:F28,"")</f>
        <v/>
      </c>
      <c r="H28" s="5"/>
      <c r="I28" s="5"/>
      <c r="J28" s="5"/>
      <c r="K28" s="163">
        <f t="shared" si="0"/>
        <v>0</v>
      </c>
      <c r="L28" s="164"/>
    </row>
    <row r="29" spans="1:12" ht="36" customHeight="1" x14ac:dyDescent="0.25">
      <c r="A29" s="95"/>
      <c r="B29" s="87"/>
      <c r="C29" s="88" t="str">
        <f>IF(B29="","",VLOOKUP(B29,'Matrice de décision'!Q:R,2,0))</f>
        <v/>
      </c>
      <c r="D29" s="98"/>
      <c r="E29" s="98"/>
      <c r="F29" s="89"/>
      <c r="G29" s="65" t="str" cm="1">
        <f t="array" ref="G29">IF(F29&gt;0,VLOOKUP(E29,$I$7:$J$8,2,FALSE)*F29:F29,"")</f>
        <v/>
      </c>
      <c r="H29" s="5"/>
      <c r="I29" s="5"/>
      <c r="J29" s="5"/>
      <c r="K29" s="163">
        <f t="shared" si="0"/>
        <v>0</v>
      </c>
      <c r="L29" s="164"/>
    </row>
    <row r="30" spans="1:12" ht="36" customHeight="1" x14ac:dyDescent="0.25">
      <c r="A30" s="95"/>
      <c r="B30" s="87"/>
      <c r="C30" s="88" t="str">
        <f>IF(B30="","",VLOOKUP(B30,'Matrice de décision'!Q:R,2,0))</f>
        <v/>
      </c>
      <c r="D30" s="98"/>
      <c r="E30" s="98"/>
      <c r="F30" s="89"/>
      <c r="G30" s="65" t="str" cm="1">
        <f t="array" ref="G30">IF(F30&gt;0,VLOOKUP(E30,$I$7:$J$8,2,FALSE)*F30:F30,"")</f>
        <v/>
      </c>
      <c r="H30" s="5"/>
      <c r="I30" s="5"/>
      <c r="J30" s="5"/>
      <c r="K30" s="163">
        <f t="shared" si="0"/>
        <v>0</v>
      </c>
      <c r="L30" s="164"/>
    </row>
    <row r="31" spans="1:12" ht="36" customHeight="1" x14ac:dyDescent="0.25">
      <c r="A31" s="95"/>
      <c r="B31" s="87"/>
      <c r="C31" s="88" t="str">
        <f>IF(B31="","",VLOOKUP(B31,'Matrice de décision'!Q:R,2,0))</f>
        <v/>
      </c>
      <c r="D31" s="98"/>
      <c r="E31" s="98"/>
      <c r="F31" s="89"/>
      <c r="G31" s="65" t="str" cm="1">
        <f t="array" ref="G31">IF(F31&gt;0,VLOOKUP(E31,$I$7:$J$8,2,FALSE)*F31:F31,"")</f>
        <v/>
      </c>
      <c r="H31" s="5"/>
      <c r="I31" s="5"/>
      <c r="J31" s="5"/>
      <c r="K31" s="163">
        <f t="shared" si="0"/>
        <v>0</v>
      </c>
      <c r="L31" s="164"/>
    </row>
    <row r="32" spans="1:12" ht="36" customHeight="1" x14ac:dyDescent="0.25">
      <c r="A32" s="95"/>
      <c r="B32" s="87"/>
      <c r="C32" s="88" t="str">
        <f>IF(B32="","",VLOOKUP(B32,'Matrice de décision'!Q:R,2,0))</f>
        <v/>
      </c>
      <c r="D32" s="98"/>
      <c r="E32" s="98"/>
      <c r="F32" s="89"/>
      <c r="G32" s="65" t="str" cm="1">
        <f t="array" ref="G32">IF(F32&gt;0,VLOOKUP(E32,$I$7:$J$8,2,FALSE)*F32:F32,"")</f>
        <v/>
      </c>
      <c r="H32" s="5"/>
      <c r="I32" s="5"/>
      <c r="J32" s="5"/>
      <c r="K32" s="163">
        <f t="shared" si="0"/>
        <v>0</v>
      </c>
      <c r="L32" s="164"/>
    </row>
    <row r="33" spans="1:12" ht="36" customHeight="1" x14ac:dyDescent="0.25">
      <c r="A33" s="95"/>
      <c r="B33" s="87"/>
      <c r="C33" s="88" t="str">
        <f>IF(B33="","",VLOOKUP(B33,'Matrice de décision'!Q:R,2,0))</f>
        <v/>
      </c>
      <c r="D33" s="98"/>
      <c r="E33" s="98"/>
      <c r="F33" s="89"/>
      <c r="G33" s="65" t="str" cm="1">
        <f t="array" ref="G33">IF(F33&gt;0,VLOOKUP(E33,$I$7:$J$8,2,FALSE)*F33:F33,"")</f>
        <v/>
      </c>
      <c r="H33" s="5"/>
      <c r="I33" s="5"/>
      <c r="J33" s="5"/>
      <c r="K33" s="163">
        <f t="shared" si="0"/>
        <v>0</v>
      </c>
      <c r="L33" s="164"/>
    </row>
    <row r="34" spans="1:12" ht="36" customHeight="1" x14ac:dyDescent="0.25">
      <c r="A34" s="95"/>
      <c r="B34" s="87"/>
      <c r="C34" s="88" t="str">
        <f>IF(B34="","",VLOOKUP(B34,'Matrice de décision'!Q:R,2,0))</f>
        <v/>
      </c>
      <c r="D34" s="80"/>
      <c r="E34" s="98"/>
      <c r="F34" s="89"/>
      <c r="G34" s="65" t="str" cm="1">
        <f t="array" ref="G34">IF(F34&gt;0,VLOOKUP(E34,$I$7:$J$8,2,FALSE)*F34:F34,"")</f>
        <v/>
      </c>
      <c r="H34" s="5"/>
      <c r="I34" s="5"/>
      <c r="J34" s="5"/>
      <c r="K34" s="163">
        <f t="shared" si="0"/>
        <v>0</v>
      </c>
      <c r="L34" s="164"/>
    </row>
    <row r="35" spans="1:12" ht="36" customHeight="1" x14ac:dyDescent="0.25">
      <c r="A35" s="95"/>
      <c r="B35" s="87"/>
      <c r="C35" s="88" t="str">
        <f>IF(B35="","",VLOOKUP(B35,'Matrice de décision'!Q:R,2,0))</f>
        <v/>
      </c>
      <c r="D35" s="99"/>
      <c r="E35" s="98"/>
      <c r="F35" s="89"/>
      <c r="G35" s="65" t="str" cm="1">
        <f t="array" ref="G35">IF(F35&gt;0,VLOOKUP(E35,$I$7:$J$8,2,FALSE)*F35:F35,"")</f>
        <v/>
      </c>
      <c r="H35" s="5"/>
      <c r="I35" s="5"/>
      <c r="J35" s="5"/>
      <c r="K35" s="163">
        <f t="shared" si="0"/>
        <v>0</v>
      </c>
      <c r="L35" s="164"/>
    </row>
    <row r="36" spans="1:12" ht="13.5" customHeight="1" thickBot="1" x14ac:dyDescent="0.3">
      <c r="A36" s="142" t="s">
        <v>79</v>
      </c>
      <c r="B36" s="143"/>
      <c r="C36" s="143"/>
      <c r="D36" s="143"/>
      <c r="E36" s="143"/>
      <c r="F36" s="144"/>
      <c r="G36" s="85">
        <f t="shared" ref="G36:J36" si="1">SUM(G21:G35)</f>
        <v>0</v>
      </c>
      <c r="H36" s="86">
        <f t="shared" si="1"/>
        <v>0</v>
      </c>
      <c r="I36" s="86">
        <f t="shared" si="1"/>
        <v>0</v>
      </c>
      <c r="J36" s="86">
        <f t="shared" si="1"/>
        <v>0</v>
      </c>
      <c r="K36" s="189">
        <f>SUM(K21:K35)</f>
        <v>0</v>
      </c>
      <c r="L36" s="190"/>
    </row>
    <row r="37" spans="1:12" ht="39" customHeight="1" thickBot="1" x14ac:dyDescent="0.3">
      <c r="A37" s="6"/>
      <c r="B37" s="7"/>
      <c r="C37" s="7"/>
      <c r="D37" s="8" t="s">
        <v>80</v>
      </c>
      <c r="E37" s="13"/>
      <c r="F37" s="7"/>
      <c r="G37" s="168">
        <f>K36</f>
        <v>0</v>
      </c>
      <c r="H37" s="169"/>
      <c r="I37" s="169"/>
      <c r="J37" s="169"/>
      <c r="K37" s="169"/>
      <c r="L37" s="170"/>
    </row>
    <row r="38" spans="1:12" ht="13.8" thickBot="1" x14ac:dyDescent="0.3">
      <c r="A38" s="145" t="s">
        <v>96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7"/>
    </row>
    <row r="39" spans="1:12" ht="13.8" thickBot="1" x14ac:dyDescent="0.3">
      <c r="A39" s="145" t="s">
        <v>81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7"/>
    </row>
    <row r="40" spans="1:12" ht="13.8" thickBot="1" x14ac:dyDescent="0.3">
      <c r="A40" s="145" t="s">
        <v>82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7"/>
    </row>
    <row r="41" spans="1:12" x14ac:dyDescent="0.25">
      <c r="A41" s="148" t="s">
        <v>83</v>
      </c>
      <c r="B41" s="149"/>
      <c r="C41" s="149"/>
      <c r="D41" s="149"/>
      <c r="E41" s="149" t="s">
        <v>83</v>
      </c>
      <c r="F41" s="149"/>
      <c r="G41" s="149"/>
      <c r="H41" s="149"/>
      <c r="I41" s="149" t="s">
        <v>83</v>
      </c>
      <c r="J41" s="149"/>
      <c r="K41" s="150"/>
      <c r="L41" s="151"/>
    </row>
    <row r="42" spans="1:12" ht="90" customHeight="1" thickBot="1" x14ac:dyDescent="0.3">
      <c r="A42" s="131" t="s">
        <v>98</v>
      </c>
      <c r="B42" s="132"/>
      <c r="C42" s="132"/>
      <c r="D42" s="133"/>
      <c r="E42" s="134" t="s">
        <v>85</v>
      </c>
      <c r="F42" s="134"/>
      <c r="G42" s="134"/>
      <c r="H42" s="134"/>
      <c r="I42" s="134" t="s">
        <v>86</v>
      </c>
      <c r="J42" s="134"/>
      <c r="K42" s="135"/>
      <c r="L42" s="136"/>
    </row>
    <row r="43" spans="1:12" x14ac:dyDescent="0.25">
      <c r="A43" s="9"/>
      <c r="B43" s="9"/>
      <c r="C43" s="9"/>
      <c r="J43" s="9"/>
      <c r="K43" s="9"/>
    </row>
    <row r="44" spans="1:12" x14ac:dyDescent="0.25">
      <c r="A44" s="11"/>
      <c r="B44" s="11"/>
      <c r="C44" s="11"/>
      <c r="F44" s="11"/>
      <c r="G44" s="11"/>
      <c r="H44" s="11"/>
      <c r="I44" s="11"/>
    </row>
  </sheetData>
  <sheetProtection algorithmName="SHA-512" hashValue="NzqlvWISHkeoFfqXEgf2xoJsxnDCLctI6Vc9uolyN6IQAhbX7ox6NRXwsQBK8viHBMs06yLjAme7QySIbYq4nA==" saltValue="7th0NvGWpzHgenSY5hnnPw==" spinCount="100000" sheet="1" selectLockedCells="1"/>
  <mergeCells count="40">
    <mergeCell ref="A18:L18"/>
    <mergeCell ref="K36:L36"/>
    <mergeCell ref="G37:L37"/>
    <mergeCell ref="K24:L24"/>
    <mergeCell ref="K23:L23"/>
    <mergeCell ref="K22:L22"/>
    <mergeCell ref="K35:L35"/>
    <mergeCell ref="K34:L34"/>
    <mergeCell ref="K33:L33"/>
    <mergeCell ref="K32:L32"/>
    <mergeCell ref="K29:L29"/>
    <mergeCell ref="K28:L28"/>
    <mergeCell ref="K27:L27"/>
    <mergeCell ref="K26:L26"/>
    <mergeCell ref="K25:L25"/>
    <mergeCell ref="A42:D42"/>
    <mergeCell ref="E42:H42"/>
    <mergeCell ref="I42:L42"/>
    <mergeCell ref="G16:H16"/>
    <mergeCell ref="I16:L16"/>
    <mergeCell ref="A36:F36"/>
    <mergeCell ref="A38:L38"/>
    <mergeCell ref="A39:L39"/>
    <mergeCell ref="A40:L40"/>
    <mergeCell ref="A41:D41"/>
    <mergeCell ref="E41:H41"/>
    <mergeCell ref="I41:L41"/>
    <mergeCell ref="K20:L20"/>
    <mergeCell ref="K21:L21"/>
    <mergeCell ref="K31:L31"/>
    <mergeCell ref="K30:L30"/>
    <mergeCell ref="G14:H15"/>
    <mergeCell ref="I14:L15"/>
    <mergeCell ref="D1:E3"/>
    <mergeCell ref="G4:L5"/>
    <mergeCell ref="G10:H11"/>
    <mergeCell ref="I10:L11"/>
    <mergeCell ref="G12:H13"/>
    <mergeCell ref="I12:L13"/>
    <mergeCell ref="G2:L3"/>
  </mergeCells>
  <phoneticPr fontId="13" type="noConversion"/>
  <dataValidations count="2">
    <dataValidation type="list" allowBlank="1" showInputMessage="1" showErrorMessage="1" sqref="D6" xr:uid="{0293D5E6-F842-48A4-910E-D1F07FA62760}">
      <formula1>$D$6:$D$12</formula1>
    </dataValidation>
    <dataValidation type="list" allowBlank="1" showInputMessage="1" showErrorMessage="1" sqref="E22:E35" xr:uid="{5FE06C05-1009-44FD-A198-63A09189685E}">
      <formula1>"Auto,Moto"</formula1>
    </dataValidation>
  </dataValidations>
  <hyperlinks>
    <hyperlink ref="A15" r:id="rId1" xr:uid="{3CED68F3-7BDA-48F2-ABAE-C1178EEA14ED}"/>
  </hyperlinks>
  <pageMargins left="0" right="0" top="0" bottom="0" header="0" footer="0"/>
  <pageSetup paperSize="9" scale="67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15</xdr:row>
                    <xdr:rowOff>68580</xdr:rowOff>
                  </from>
                  <to>
                    <xdr:col>0</xdr:col>
                    <xdr:colOff>556260</xdr:colOff>
                    <xdr:row>19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tableParts count="2">
    <tablePart r:id="rId6"/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ACE53C-EB1E-49FF-94A3-D3C86369260D}">
          <x14:formula1>
            <xm:f>'Matrice de décision'!$Q$1:$Q$8</xm:f>
          </x14:formula1>
          <xm:sqref>B22:B35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DEFB-A6DB-4F6C-9247-2EFA27768A16}">
  <sheetPr codeName="Feuil9">
    <tabColor rgb="FF002060"/>
    <pageSetUpPr fitToPage="1"/>
  </sheetPr>
  <dimension ref="A1:L51"/>
  <sheetViews>
    <sheetView topLeftCell="A12" zoomScaleNormal="100" workbookViewId="0">
      <selection activeCell="B28" sqref="B28"/>
    </sheetView>
  </sheetViews>
  <sheetFormatPr baseColWidth="10" defaultColWidth="11.44140625" defaultRowHeight="13.2" x14ac:dyDescent="0.25"/>
  <cols>
    <col min="1" max="1" width="12.33203125" style="1" customWidth="1"/>
    <col min="2" max="2" width="12.109375" style="1" customWidth="1"/>
    <col min="3" max="3" width="10.33203125" style="1" customWidth="1"/>
    <col min="4" max="4" width="32.88671875" style="1" bestFit="1" customWidth="1"/>
    <col min="5" max="5" width="10.33203125" style="12" customWidth="1"/>
    <col min="6" max="10" width="10.88671875" style="1" customWidth="1"/>
    <col min="11" max="11" width="9.88671875" style="1" customWidth="1"/>
    <col min="12" max="12" width="10.33203125" style="1" customWidth="1"/>
  </cols>
  <sheetData>
    <row r="1" spans="1:12" ht="13.8" thickBot="1" x14ac:dyDescent="0.3">
      <c r="A1" s="33"/>
      <c r="B1" s="20"/>
      <c r="C1" s="20"/>
      <c r="D1" s="125" t="s">
        <v>129</v>
      </c>
      <c r="E1" s="126"/>
      <c r="F1" s="20"/>
      <c r="G1" s="20"/>
      <c r="H1" s="20"/>
      <c r="I1" s="20"/>
      <c r="J1" s="20"/>
      <c r="K1" s="20"/>
      <c r="L1" s="105" t="s">
        <v>235</v>
      </c>
    </row>
    <row r="2" spans="1:12" x14ac:dyDescent="0.25">
      <c r="A2" s="34"/>
      <c r="D2" s="127"/>
      <c r="E2" s="128"/>
      <c r="G2" s="174" t="s">
        <v>33</v>
      </c>
      <c r="H2" s="175"/>
      <c r="I2" s="175"/>
      <c r="J2" s="175"/>
      <c r="K2" s="175"/>
      <c r="L2" s="176"/>
    </row>
    <row r="3" spans="1:12" ht="13.8" thickBot="1" x14ac:dyDescent="0.3">
      <c r="A3" s="21"/>
      <c r="B3" s="66"/>
      <c r="C3" s="66"/>
      <c r="D3" s="129"/>
      <c r="E3" s="130"/>
      <c r="F3" s="66"/>
      <c r="G3" s="177"/>
      <c r="H3" s="178"/>
      <c r="I3" s="178"/>
      <c r="J3" s="178"/>
      <c r="K3" s="178"/>
      <c r="L3" s="179"/>
    </row>
    <row r="4" spans="1:12" x14ac:dyDescent="0.25">
      <c r="A4" s="21"/>
      <c r="B4" s="66"/>
      <c r="C4" s="66"/>
      <c r="D4" s="67" t="s">
        <v>130</v>
      </c>
      <c r="E4" s="67" t="s">
        <v>35</v>
      </c>
      <c r="G4" s="155" t="s">
        <v>36</v>
      </c>
      <c r="H4" s="155"/>
      <c r="I4" s="155"/>
      <c r="J4" s="155"/>
      <c r="K4" s="155"/>
      <c r="L4" s="156"/>
    </row>
    <row r="5" spans="1:12" ht="22.8" x14ac:dyDescent="0.4">
      <c r="A5" s="21"/>
      <c r="B5" s="66"/>
      <c r="C5" s="66"/>
      <c r="D5" s="68" t="s">
        <v>131</v>
      </c>
      <c r="E5" s="69">
        <v>7010</v>
      </c>
      <c r="F5" s="70"/>
      <c r="G5" s="155"/>
      <c r="H5" s="155"/>
      <c r="I5" s="155"/>
      <c r="J5" s="155"/>
      <c r="K5" s="155"/>
      <c r="L5" s="156"/>
    </row>
    <row r="6" spans="1:12" x14ac:dyDescent="0.25">
      <c r="A6" s="21"/>
      <c r="B6" s="66"/>
      <c r="C6" s="66"/>
      <c r="D6" s="68" t="s">
        <v>132</v>
      </c>
      <c r="E6" s="69">
        <v>7020</v>
      </c>
      <c r="F6" s="66"/>
      <c r="G6" s="66"/>
      <c r="H6" s="66"/>
      <c r="L6" s="22"/>
    </row>
    <row r="7" spans="1:12" x14ac:dyDescent="0.25">
      <c r="A7" s="21"/>
      <c r="B7" s="66"/>
      <c r="C7" s="66"/>
      <c r="D7" s="68" t="s">
        <v>133</v>
      </c>
      <c r="E7" s="69">
        <v>7040</v>
      </c>
      <c r="H7" s="71" t="s">
        <v>39</v>
      </c>
      <c r="I7" s="72" t="s">
        <v>40</v>
      </c>
      <c r="J7" s="73">
        <v>0.45</v>
      </c>
      <c r="K7" s="73"/>
      <c r="L7" s="23" t="s">
        <v>41</v>
      </c>
    </row>
    <row r="8" spans="1:12" x14ac:dyDescent="0.25">
      <c r="A8" s="21"/>
      <c r="B8" s="66"/>
      <c r="C8" s="66"/>
      <c r="D8" s="74" t="s">
        <v>134</v>
      </c>
      <c r="E8" s="69">
        <v>7050</v>
      </c>
      <c r="H8" s="71" t="s">
        <v>39</v>
      </c>
      <c r="I8" s="72" t="s">
        <v>43</v>
      </c>
      <c r="J8" s="73">
        <v>0.38</v>
      </c>
      <c r="K8" s="73"/>
      <c r="L8" s="23" t="s">
        <v>41</v>
      </c>
    </row>
    <row r="9" spans="1:12" x14ac:dyDescent="0.25">
      <c r="A9" s="21"/>
      <c r="B9" s="66"/>
      <c r="C9" s="66"/>
      <c r="D9" s="68" t="s">
        <v>135</v>
      </c>
      <c r="E9" s="69">
        <v>7060</v>
      </c>
      <c r="F9" s="66"/>
      <c r="G9" s="66"/>
      <c r="H9" s="66"/>
      <c r="L9" s="22"/>
    </row>
    <row r="10" spans="1:12" x14ac:dyDescent="0.25">
      <c r="A10" s="27" t="s">
        <v>45</v>
      </c>
      <c r="D10" s="68" t="s">
        <v>136</v>
      </c>
      <c r="E10" s="69">
        <v>7070</v>
      </c>
      <c r="G10" s="157" t="s">
        <v>47</v>
      </c>
      <c r="H10" s="157"/>
      <c r="I10" s="153"/>
      <c r="J10" s="153"/>
      <c r="K10" s="153"/>
      <c r="L10" s="154"/>
    </row>
    <row r="11" spans="1:12" x14ac:dyDescent="0.25">
      <c r="A11" s="21" t="s">
        <v>48</v>
      </c>
      <c r="D11" s="68" t="s">
        <v>137</v>
      </c>
      <c r="E11" s="69">
        <v>7080</v>
      </c>
      <c r="G11" s="157"/>
      <c r="H11" s="157"/>
      <c r="I11" s="153"/>
      <c r="J11" s="153"/>
      <c r="K11" s="153"/>
      <c r="L11" s="154"/>
    </row>
    <row r="12" spans="1:12" x14ac:dyDescent="0.25">
      <c r="A12" s="21" t="s">
        <v>50</v>
      </c>
      <c r="D12" s="68" t="s">
        <v>138</v>
      </c>
      <c r="E12" s="69">
        <v>7090</v>
      </c>
      <c r="G12" s="157" t="s">
        <v>52</v>
      </c>
      <c r="H12" s="157"/>
      <c r="I12" s="158"/>
      <c r="J12" s="153"/>
      <c r="K12" s="153"/>
      <c r="L12" s="154"/>
    </row>
    <row r="13" spans="1:12" x14ac:dyDescent="0.25">
      <c r="A13" s="21" t="s">
        <v>53</v>
      </c>
      <c r="D13" s="68" t="s">
        <v>139</v>
      </c>
      <c r="E13" s="69">
        <v>7091</v>
      </c>
      <c r="F13" s="66"/>
      <c r="G13" s="157"/>
      <c r="H13" s="157"/>
      <c r="I13" s="153"/>
      <c r="J13" s="153"/>
      <c r="K13" s="153"/>
      <c r="L13" s="154"/>
    </row>
    <row r="14" spans="1:12" x14ac:dyDescent="0.25">
      <c r="A14" s="21" t="s">
        <v>55</v>
      </c>
      <c r="D14" s="68" t="s">
        <v>140</v>
      </c>
      <c r="E14" s="69">
        <v>7092</v>
      </c>
      <c r="F14" s="66"/>
      <c r="G14" s="152" t="s">
        <v>57</v>
      </c>
      <c r="H14" s="152"/>
      <c r="I14" s="153"/>
      <c r="J14" s="153"/>
      <c r="K14" s="153"/>
      <c r="L14" s="154"/>
    </row>
    <row r="15" spans="1:12" x14ac:dyDescent="0.25">
      <c r="A15" s="25" t="s">
        <v>58</v>
      </c>
      <c r="B15" s="66"/>
      <c r="C15" s="66"/>
      <c r="D15" s="68" t="s">
        <v>141</v>
      </c>
      <c r="E15" s="69">
        <v>7093</v>
      </c>
      <c r="F15" s="66"/>
      <c r="G15" s="152"/>
      <c r="H15" s="152"/>
      <c r="I15" s="153"/>
      <c r="J15" s="153"/>
      <c r="K15" s="153"/>
      <c r="L15" s="154"/>
    </row>
    <row r="16" spans="1:12" x14ac:dyDescent="0.25">
      <c r="A16" s="25"/>
      <c r="B16" s="66"/>
      <c r="C16" s="66"/>
      <c r="D16" s="68" t="s">
        <v>142</v>
      </c>
      <c r="E16" s="69">
        <v>7094</v>
      </c>
      <c r="F16" s="66"/>
      <c r="G16" s="137" t="s">
        <v>61</v>
      </c>
      <c r="H16" s="138"/>
      <c r="I16" s="139"/>
      <c r="J16" s="140"/>
      <c r="K16" s="140"/>
      <c r="L16" s="141"/>
    </row>
    <row r="17" spans="1:12" x14ac:dyDescent="0.25">
      <c r="A17" s="25"/>
      <c r="B17" s="66"/>
      <c r="C17" s="66"/>
      <c r="D17" s="68" t="s">
        <v>219</v>
      </c>
      <c r="E17" s="69">
        <v>7095</v>
      </c>
      <c r="F17" s="66"/>
      <c r="G17" s="92"/>
      <c r="H17" s="92"/>
      <c r="I17" s="102"/>
      <c r="J17" s="103"/>
      <c r="K17" s="103"/>
      <c r="L17" s="104"/>
    </row>
    <row r="18" spans="1:12" x14ac:dyDescent="0.25">
      <c r="A18" s="21"/>
      <c r="B18" s="66"/>
      <c r="C18" s="66"/>
      <c r="D18" s="68" t="s">
        <v>143</v>
      </c>
      <c r="E18" s="69">
        <v>7011</v>
      </c>
      <c r="F18" s="66"/>
      <c r="G18" s="66"/>
      <c r="H18" s="66"/>
      <c r="L18" s="22"/>
    </row>
    <row r="19" spans="1:12" x14ac:dyDescent="0.25">
      <c r="A19" s="21"/>
      <c r="B19" s="66"/>
      <c r="C19" s="66"/>
      <c r="D19" s="68" t="s">
        <v>144</v>
      </c>
      <c r="E19" s="69">
        <v>7012</v>
      </c>
      <c r="F19" s="66"/>
      <c r="G19" s="66"/>
      <c r="H19" s="66"/>
      <c r="L19" s="22"/>
    </row>
    <row r="20" spans="1:12" x14ac:dyDescent="0.25">
      <c r="A20" s="21"/>
      <c r="B20" s="66"/>
      <c r="C20" s="66"/>
      <c r="D20" s="68" t="s">
        <v>145</v>
      </c>
      <c r="E20" s="69">
        <v>7013</v>
      </c>
      <c r="F20" s="66"/>
      <c r="G20" s="66"/>
      <c r="H20" s="66"/>
      <c r="L20" s="22"/>
    </row>
    <row r="21" spans="1:12" x14ac:dyDescent="0.25">
      <c r="A21" s="21"/>
      <c r="B21" s="66"/>
      <c r="C21" s="66"/>
      <c r="D21" s="68" t="s">
        <v>146</v>
      </c>
      <c r="E21" s="69">
        <v>7014</v>
      </c>
      <c r="F21" s="66"/>
      <c r="G21" s="66"/>
      <c r="H21" s="66"/>
      <c r="L21" s="22"/>
    </row>
    <row r="22" spans="1:12" x14ac:dyDescent="0.25">
      <c r="A22" s="21"/>
      <c r="B22" s="66"/>
      <c r="C22" s="66"/>
      <c r="D22" s="68" t="s">
        <v>222</v>
      </c>
      <c r="E22" s="69">
        <v>7015</v>
      </c>
      <c r="F22" s="66"/>
      <c r="G22" s="66"/>
      <c r="H22" s="66"/>
      <c r="L22" s="22"/>
    </row>
    <row r="23" spans="1:12" ht="13.8" thickBot="1" x14ac:dyDescent="0.3">
      <c r="A23" s="21"/>
      <c r="B23" s="66"/>
      <c r="C23" s="66"/>
      <c r="D23" s="68"/>
      <c r="E23" s="69"/>
      <c r="F23" s="66"/>
      <c r="G23" s="66"/>
      <c r="H23" s="66"/>
      <c r="L23" s="22"/>
    </row>
    <row r="24" spans="1:12" ht="28.5" customHeight="1" thickBot="1" x14ac:dyDescent="0.3">
      <c r="A24" s="206" t="s">
        <v>62</v>
      </c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8"/>
    </row>
    <row r="25" spans="1:12" x14ac:dyDescent="0.25">
      <c r="A25" s="21"/>
      <c r="B25" s="66"/>
      <c r="C25" s="66"/>
      <c r="D25" s="68"/>
      <c r="E25" s="69"/>
      <c r="F25" s="66"/>
      <c r="G25" s="66"/>
      <c r="H25" s="66"/>
      <c r="L25" s="22"/>
    </row>
    <row r="26" spans="1:12" ht="26.4" x14ac:dyDescent="0.25">
      <c r="A26" s="51" t="s">
        <v>63</v>
      </c>
      <c r="B26" s="52" t="s">
        <v>64</v>
      </c>
      <c r="C26" s="52" t="s">
        <v>65</v>
      </c>
      <c r="D26" s="96" t="s">
        <v>66</v>
      </c>
      <c r="E26" s="96" t="s">
        <v>67</v>
      </c>
      <c r="F26" s="52" t="s">
        <v>68</v>
      </c>
      <c r="G26" s="62" t="s">
        <v>69</v>
      </c>
      <c r="H26" s="63" t="s">
        <v>70</v>
      </c>
      <c r="I26" s="63" t="s">
        <v>71</v>
      </c>
      <c r="J26" s="63" t="s">
        <v>72</v>
      </c>
      <c r="K26" s="159" t="s">
        <v>73</v>
      </c>
      <c r="L26" s="160"/>
    </row>
    <row r="27" spans="1:12" ht="44.25" customHeight="1" x14ac:dyDescent="0.25">
      <c r="A27" s="101" t="s">
        <v>74</v>
      </c>
      <c r="B27" s="97" t="s">
        <v>75</v>
      </c>
      <c r="C27" s="97" t="s">
        <v>76</v>
      </c>
      <c r="D27" s="97" t="s">
        <v>77</v>
      </c>
      <c r="E27" s="97" t="s">
        <v>78</v>
      </c>
      <c r="F27" s="64"/>
      <c r="G27" s="64"/>
      <c r="H27" s="60"/>
      <c r="I27" s="60"/>
      <c r="J27" s="60"/>
      <c r="K27" s="161"/>
      <c r="L27" s="162"/>
    </row>
    <row r="28" spans="1:12" ht="36" customHeight="1" x14ac:dyDescent="0.25">
      <c r="A28" s="26"/>
      <c r="B28" s="30"/>
      <c r="C28" s="31" t="str">
        <f>IF(B28="","",VLOOKUP(B28,'Matrice de décision'!T:U,2,0))</f>
        <v/>
      </c>
      <c r="D28" s="2"/>
      <c r="E28" s="2"/>
      <c r="F28" s="61"/>
      <c r="G28" s="65" t="str" cm="1">
        <f t="array" ref="G28">IF(F28&gt;0,VLOOKUP(E28,$I$7:$J$8,2,FALSE)*F28:F28,"")</f>
        <v/>
      </c>
      <c r="H28" s="5"/>
      <c r="I28" s="5"/>
      <c r="J28" s="5"/>
      <c r="K28" s="163">
        <f>SUM(G28:J28)</f>
        <v>0</v>
      </c>
      <c r="L28" s="164"/>
    </row>
    <row r="29" spans="1:12" ht="36" customHeight="1" x14ac:dyDescent="0.25">
      <c r="A29" s="26"/>
      <c r="B29" s="30"/>
      <c r="C29" s="31" t="str">
        <f>IF(B29="","",VLOOKUP(B29,'Matrice de décision'!T:U,2,0))</f>
        <v/>
      </c>
      <c r="D29" s="2"/>
      <c r="E29" s="2"/>
      <c r="F29" s="61"/>
      <c r="G29" s="65" t="str" cm="1">
        <f t="array" ref="G29">IF(F29&gt;0,VLOOKUP(E29,$I$7:$J$8,2,FALSE)*F29:F29,"")</f>
        <v/>
      </c>
      <c r="H29" s="5"/>
      <c r="I29" s="5"/>
      <c r="J29" s="5"/>
      <c r="K29" s="163">
        <f t="shared" ref="K29:K42" si="0">SUM(G29:J29)</f>
        <v>0</v>
      </c>
      <c r="L29" s="164"/>
    </row>
    <row r="30" spans="1:12" ht="36" customHeight="1" x14ac:dyDescent="0.25">
      <c r="A30" s="26"/>
      <c r="B30" s="30"/>
      <c r="C30" s="31" t="str">
        <f>IF(B30="","",VLOOKUP(B30,'Matrice de décision'!T:U,2,0))</f>
        <v/>
      </c>
      <c r="D30" s="2"/>
      <c r="E30" s="2"/>
      <c r="F30" s="61"/>
      <c r="G30" s="65" t="str" cm="1">
        <f t="array" ref="G30">IF(F30&gt;0,VLOOKUP(E30,$I$7:$J$8,2,FALSE)*F30:F30,"")</f>
        <v/>
      </c>
      <c r="H30" s="5"/>
      <c r="I30" s="5"/>
      <c r="J30" s="5"/>
      <c r="K30" s="163">
        <f t="shared" si="0"/>
        <v>0</v>
      </c>
      <c r="L30" s="164"/>
    </row>
    <row r="31" spans="1:12" ht="36" customHeight="1" x14ac:dyDescent="0.25">
      <c r="A31" s="26"/>
      <c r="B31" s="30"/>
      <c r="C31" s="31" t="str">
        <f>IF(B31="","",VLOOKUP(B31,'Matrice de décision'!T:U,2,0))</f>
        <v/>
      </c>
      <c r="D31" s="2"/>
      <c r="E31" s="2"/>
      <c r="F31" s="61"/>
      <c r="G31" s="65" t="str" cm="1">
        <f t="array" ref="G31">IF(F31&gt;0,VLOOKUP(E31,$I$7:$J$8,2,FALSE)*F31:F31,"")</f>
        <v/>
      </c>
      <c r="H31" s="5"/>
      <c r="I31" s="5"/>
      <c r="J31" s="5"/>
      <c r="K31" s="163">
        <f t="shared" si="0"/>
        <v>0</v>
      </c>
      <c r="L31" s="164"/>
    </row>
    <row r="32" spans="1:12" ht="36" customHeight="1" x14ac:dyDescent="0.25">
      <c r="A32" s="26"/>
      <c r="B32" s="30"/>
      <c r="C32" s="31" t="str">
        <f>IF(B32="","",VLOOKUP(B32,'Matrice de décision'!T:U,2,0))</f>
        <v/>
      </c>
      <c r="D32" s="2"/>
      <c r="E32" s="2"/>
      <c r="F32" s="61"/>
      <c r="G32" s="65" t="str" cm="1">
        <f t="array" ref="G32">IF(F32&gt;0,VLOOKUP(E32,$I$7:$J$8,2,FALSE)*F32:F32,"")</f>
        <v/>
      </c>
      <c r="H32" s="5"/>
      <c r="I32" s="5"/>
      <c r="J32" s="5"/>
      <c r="K32" s="163">
        <f t="shared" si="0"/>
        <v>0</v>
      </c>
      <c r="L32" s="164"/>
    </row>
    <row r="33" spans="1:12" ht="36" customHeight="1" x14ac:dyDescent="0.25">
      <c r="A33" s="26"/>
      <c r="B33" s="30"/>
      <c r="C33" s="31" t="str">
        <f>IF(B33="","",VLOOKUP(B33,'Matrice de décision'!T:U,2,0))</f>
        <v/>
      </c>
      <c r="D33" s="2"/>
      <c r="E33" s="2"/>
      <c r="F33" s="61"/>
      <c r="G33" s="65" t="str" cm="1">
        <f t="array" ref="G33">IF(F33&gt;0,VLOOKUP(E33,$I$7:$J$8,2,FALSE)*F33:F33,"")</f>
        <v/>
      </c>
      <c r="H33" s="5"/>
      <c r="I33" s="5"/>
      <c r="J33" s="5"/>
      <c r="K33" s="163">
        <f t="shared" si="0"/>
        <v>0</v>
      </c>
      <c r="L33" s="164"/>
    </row>
    <row r="34" spans="1:12" ht="36" customHeight="1" x14ac:dyDescent="0.25">
      <c r="A34" s="26"/>
      <c r="B34" s="30"/>
      <c r="C34" s="31" t="str">
        <f>IF(B34="","",VLOOKUP(B34,'Matrice de décision'!T:U,2,0))</f>
        <v/>
      </c>
      <c r="D34" s="2"/>
      <c r="E34" s="2"/>
      <c r="F34" s="61"/>
      <c r="G34" s="65" t="str" cm="1">
        <f t="array" ref="G34">IF(F34&gt;0,VLOOKUP(E34,$I$7:$J$8,2,FALSE)*F34:F34,"")</f>
        <v/>
      </c>
      <c r="H34" s="5"/>
      <c r="I34" s="5"/>
      <c r="J34" s="5"/>
      <c r="K34" s="163">
        <f t="shared" si="0"/>
        <v>0</v>
      </c>
      <c r="L34" s="164"/>
    </row>
    <row r="35" spans="1:12" ht="36" customHeight="1" x14ac:dyDescent="0.25">
      <c r="A35" s="26"/>
      <c r="B35" s="30"/>
      <c r="C35" s="31" t="str">
        <f>IF(B35="","",VLOOKUP(B35,'Matrice de décision'!T:U,2,0))</f>
        <v/>
      </c>
      <c r="D35" s="2"/>
      <c r="E35" s="2"/>
      <c r="F35" s="61"/>
      <c r="G35" s="65" t="str" cm="1">
        <f t="array" ref="G35">IF(F35&gt;0,VLOOKUP(E35,$I$7:$J$8,2,FALSE)*F35:F35,"")</f>
        <v/>
      </c>
      <c r="H35" s="5"/>
      <c r="I35" s="5"/>
      <c r="J35" s="5"/>
      <c r="K35" s="163">
        <f t="shared" si="0"/>
        <v>0</v>
      </c>
      <c r="L35" s="164"/>
    </row>
    <row r="36" spans="1:12" ht="36" customHeight="1" x14ac:dyDescent="0.25">
      <c r="A36" s="26"/>
      <c r="B36" s="30"/>
      <c r="C36" s="31" t="str">
        <f>IF(B36="","",VLOOKUP(B36,'Matrice de décision'!T:U,2,0))</f>
        <v/>
      </c>
      <c r="D36" s="2"/>
      <c r="E36" s="2"/>
      <c r="F36" s="61"/>
      <c r="G36" s="65" t="str" cm="1">
        <f t="array" ref="G36">IF(F36&gt;0,VLOOKUP(E36,$I$7:$J$8,2,FALSE)*F36:F36,"")</f>
        <v/>
      </c>
      <c r="H36" s="5"/>
      <c r="I36" s="5"/>
      <c r="J36" s="5"/>
      <c r="K36" s="163">
        <f t="shared" si="0"/>
        <v>0</v>
      </c>
      <c r="L36" s="164"/>
    </row>
    <row r="37" spans="1:12" ht="36" customHeight="1" x14ac:dyDescent="0.25">
      <c r="A37" s="26"/>
      <c r="B37" s="30"/>
      <c r="C37" s="31" t="str">
        <f>IF(B37="","",VLOOKUP(B37,'Matrice de décision'!T:U,2,0))</f>
        <v/>
      </c>
      <c r="D37" s="2"/>
      <c r="E37" s="2"/>
      <c r="F37" s="61"/>
      <c r="G37" s="65" t="str" cm="1">
        <f t="array" ref="G37">IF(F37&gt;0,VLOOKUP(E37,$I$7:$J$8,2,FALSE)*F37:F37,"")</f>
        <v/>
      </c>
      <c r="H37" s="5"/>
      <c r="I37" s="5"/>
      <c r="J37" s="5"/>
      <c r="K37" s="163">
        <f t="shared" si="0"/>
        <v>0</v>
      </c>
      <c r="L37" s="164"/>
    </row>
    <row r="38" spans="1:12" ht="36" customHeight="1" x14ac:dyDescent="0.25">
      <c r="A38" s="26"/>
      <c r="B38" s="30"/>
      <c r="C38" s="31" t="str">
        <f>IF(B38="","",VLOOKUP(B38,'Matrice de décision'!T:U,2,0))</f>
        <v/>
      </c>
      <c r="D38" s="2"/>
      <c r="E38" s="2"/>
      <c r="F38" s="61"/>
      <c r="G38" s="65" t="str" cm="1">
        <f t="array" ref="G38">IF(F38&gt;0,VLOOKUP(E38,$I$7:$J$8,2,FALSE)*F38:F38,"")</f>
        <v/>
      </c>
      <c r="H38" s="5"/>
      <c r="I38" s="5"/>
      <c r="J38" s="5"/>
      <c r="K38" s="163">
        <f t="shared" si="0"/>
        <v>0</v>
      </c>
      <c r="L38" s="164"/>
    </row>
    <row r="39" spans="1:12" ht="36" customHeight="1" x14ac:dyDescent="0.25">
      <c r="A39" s="26"/>
      <c r="B39" s="30"/>
      <c r="C39" s="31" t="str">
        <f>IF(B39="","",VLOOKUP(B39,'Matrice de décision'!T:U,2,0))</f>
        <v/>
      </c>
      <c r="D39" s="2"/>
      <c r="E39" s="2"/>
      <c r="F39" s="61"/>
      <c r="G39" s="65" t="str" cm="1">
        <f t="array" ref="G39">IF(F39&gt;0,VLOOKUP(E39,$I$7:$J$8,2,FALSE)*F39:F39,"")</f>
        <v/>
      </c>
      <c r="H39" s="5"/>
      <c r="I39" s="5"/>
      <c r="J39" s="5"/>
      <c r="K39" s="163">
        <f t="shared" si="0"/>
        <v>0</v>
      </c>
      <c r="L39" s="164"/>
    </row>
    <row r="40" spans="1:12" ht="36" customHeight="1" x14ac:dyDescent="0.25">
      <c r="A40" s="26"/>
      <c r="B40" s="30"/>
      <c r="C40" s="31" t="str">
        <f>IF(B40="","",VLOOKUP(B40,'Matrice de décision'!T:U,2,0))</f>
        <v/>
      </c>
      <c r="D40" s="2"/>
      <c r="E40" s="2"/>
      <c r="F40" s="61"/>
      <c r="G40" s="65" t="str" cm="1">
        <f t="array" ref="G40">IF(F40&gt;0,VLOOKUP(E40,$I$7:$J$8,2,FALSE)*F40:F40,"")</f>
        <v/>
      </c>
      <c r="H40" s="5"/>
      <c r="I40" s="5"/>
      <c r="J40" s="5"/>
      <c r="K40" s="163">
        <f t="shared" si="0"/>
        <v>0</v>
      </c>
      <c r="L40" s="164"/>
    </row>
    <row r="41" spans="1:12" ht="36" customHeight="1" x14ac:dyDescent="0.25">
      <c r="A41" s="26"/>
      <c r="B41" s="30"/>
      <c r="C41" s="31" t="str">
        <f>IF(B41="","",VLOOKUP(B41,'Matrice de décision'!T:U,2,0))</f>
        <v/>
      </c>
      <c r="D41" s="2"/>
      <c r="E41" s="2"/>
      <c r="F41" s="61"/>
      <c r="G41" s="65" t="str" cm="1">
        <f t="array" ref="G41">IF(F41&gt;0,VLOOKUP(E41,$I$7:$J$8,2,FALSE)*F41:F41,"")</f>
        <v/>
      </c>
      <c r="H41" s="5"/>
      <c r="I41" s="5"/>
      <c r="J41" s="5"/>
      <c r="K41" s="163">
        <f t="shared" si="0"/>
        <v>0</v>
      </c>
      <c r="L41" s="164"/>
    </row>
    <row r="42" spans="1:12" ht="36" customHeight="1" x14ac:dyDescent="0.25">
      <c r="A42" s="26"/>
      <c r="B42" s="30"/>
      <c r="C42" s="31" t="str">
        <f>IF(B42="","",VLOOKUP(B42,'Matrice de décision'!T:U,2,0))</f>
        <v/>
      </c>
      <c r="D42" s="2"/>
      <c r="E42" s="2"/>
      <c r="F42" s="61"/>
      <c r="G42" s="65" t="str" cm="1">
        <f t="array" ref="G42">IF(F42&gt;0,VLOOKUP(E42,$I$7:$J$8,2,FALSE)*F42:F42,"")</f>
        <v/>
      </c>
      <c r="H42" s="5"/>
      <c r="I42" s="5"/>
      <c r="J42" s="5"/>
      <c r="K42" s="163">
        <f t="shared" si="0"/>
        <v>0</v>
      </c>
      <c r="L42" s="164"/>
    </row>
    <row r="43" spans="1:12" ht="13.5" customHeight="1" thickBot="1" x14ac:dyDescent="0.3">
      <c r="A43" s="211" t="s">
        <v>79</v>
      </c>
      <c r="B43" s="212"/>
      <c r="C43" s="212"/>
      <c r="D43" s="212"/>
      <c r="E43" s="212"/>
      <c r="F43" s="212"/>
      <c r="G43" s="29">
        <f>SUM(G28:G42)</f>
        <v>0</v>
      </c>
      <c r="H43" s="29">
        <f>SUM(H28:H42)</f>
        <v>0</v>
      </c>
      <c r="I43" s="29">
        <f>SUM(I28:I42)</f>
        <v>0</v>
      </c>
      <c r="J43" s="29">
        <f>SUM(J28:J42)</f>
        <v>0</v>
      </c>
      <c r="K43" s="171">
        <f>SUM(K28:K42)</f>
        <v>0</v>
      </c>
      <c r="L43" s="172"/>
    </row>
    <row r="44" spans="1:12" ht="18" thickBot="1" x14ac:dyDescent="0.3">
      <c r="A44" s="213" t="s">
        <v>80</v>
      </c>
      <c r="B44" s="214"/>
      <c r="C44" s="214"/>
      <c r="D44" s="214"/>
      <c r="E44" s="214"/>
      <c r="F44" s="215"/>
      <c r="G44" s="168">
        <f>K43</f>
        <v>0</v>
      </c>
      <c r="H44" s="169"/>
      <c r="I44" s="169"/>
      <c r="J44" s="169"/>
      <c r="K44" s="169"/>
      <c r="L44" s="170"/>
    </row>
    <row r="45" spans="1:12" ht="13.8" thickBot="1" x14ac:dyDescent="0.3">
      <c r="A45" s="53"/>
      <c r="B45" s="54"/>
      <c r="C45" s="54"/>
      <c r="D45" s="2"/>
      <c r="E45" s="13"/>
      <c r="F45" s="54"/>
      <c r="G45" s="54"/>
      <c r="H45" s="54"/>
      <c r="I45" s="54"/>
      <c r="J45" s="54"/>
      <c r="K45" s="54"/>
      <c r="L45" s="55"/>
    </row>
    <row r="46" spans="1:12" ht="13.8" thickBot="1" x14ac:dyDescent="0.3">
      <c r="A46" s="145" t="s">
        <v>96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7"/>
    </row>
    <row r="47" spans="1:12" ht="13.8" thickBot="1" x14ac:dyDescent="0.3">
      <c r="A47" s="145" t="s">
        <v>81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7"/>
    </row>
    <row r="48" spans="1:12" ht="13.8" thickBot="1" x14ac:dyDescent="0.3">
      <c r="A48" s="145" t="s">
        <v>82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7"/>
    </row>
    <row r="49" spans="1:12" ht="18.75" customHeight="1" x14ac:dyDescent="0.25">
      <c r="A49" s="148" t="s">
        <v>83</v>
      </c>
      <c r="B49" s="149"/>
      <c r="C49" s="149"/>
      <c r="D49" s="149"/>
      <c r="E49" s="149" t="s">
        <v>83</v>
      </c>
      <c r="F49" s="149"/>
      <c r="G49" s="149"/>
      <c r="H49" s="149"/>
      <c r="I49" s="149" t="s">
        <v>83</v>
      </c>
      <c r="J49" s="149"/>
      <c r="K49" s="150"/>
      <c r="L49" s="151"/>
    </row>
    <row r="50" spans="1:12" ht="78.75" customHeight="1" thickBot="1" x14ac:dyDescent="0.3">
      <c r="A50" s="131" t="s">
        <v>98</v>
      </c>
      <c r="B50" s="132"/>
      <c r="C50" s="132"/>
      <c r="D50" s="133"/>
      <c r="E50" s="134" t="s">
        <v>85</v>
      </c>
      <c r="F50" s="134"/>
      <c r="G50" s="134"/>
      <c r="H50" s="134"/>
      <c r="I50" s="134" t="s">
        <v>86</v>
      </c>
      <c r="J50" s="134"/>
      <c r="K50" s="135"/>
      <c r="L50" s="136"/>
    </row>
    <row r="51" spans="1:12" x14ac:dyDescent="0.25">
      <c r="D51" s="11"/>
    </row>
  </sheetData>
  <sheetProtection algorithmName="SHA-512" hashValue="+4UuX2a7CVVdkLqO753amn0l4duP1DxUmsINpf/h/ai+Ytk+3Pq9R3bAlRAqONuFNwsuYeRd6R2E/0VKeD63Bw==" saltValue="9ykk9UNBfjTpR3zenh+uBg==" spinCount="100000" sheet="1" selectLockedCells="1"/>
  <mergeCells count="42">
    <mergeCell ref="A24:L24"/>
    <mergeCell ref="A43:F43"/>
    <mergeCell ref="A44:F44"/>
    <mergeCell ref="A50:D50"/>
    <mergeCell ref="E50:H50"/>
    <mergeCell ref="I50:L50"/>
    <mergeCell ref="A46:L46"/>
    <mergeCell ref="A47:L47"/>
    <mergeCell ref="A48:L48"/>
    <mergeCell ref="A49:D49"/>
    <mergeCell ref="E49:H49"/>
    <mergeCell ref="K30:L30"/>
    <mergeCell ref="K29:L29"/>
    <mergeCell ref="K28:L28"/>
    <mergeCell ref="K43:L43"/>
    <mergeCell ref="G44:L44"/>
    <mergeCell ref="K35:L35"/>
    <mergeCell ref="K34:L34"/>
    <mergeCell ref="K33:L33"/>
    <mergeCell ref="K32:L32"/>
    <mergeCell ref="K31:L31"/>
    <mergeCell ref="K40:L40"/>
    <mergeCell ref="K39:L39"/>
    <mergeCell ref="K38:L38"/>
    <mergeCell ref="K37:L37"/>
    <mergeCell ref="K36:L36"/>
    <mergeCell ref="D1:E3"/>
    <mergeCell ref="I49:L49"/>
    <mergeCell ref="G16:H16"/>
    <mergeCell ref="I16:L16"/>
    <mergeCell ref="G14:H15"/>
    <mergeCell ref="G2:L3"/>
    <mergeCell ref="I14:L15"/>
    <mergeCell ref="G4:L5"/>
    <mergeCell ref="G10:H11"/>
    <mergeCell ref="I10:L11"/>
    <mergeCell ref="G12:H13"/>
    <mergeCell ref="I12:L13"/>
    <mergeCell ref="K26:L26"/>
    <mergeCell ref="K27:L27"/>
    <mergeCell ref="K42:L42"/>
    <mergeCell ref="K41:L41"/>
  </mergeCells>
  <dataValidations count="2">
    <dataValidation type="list" allowBlank="1" showInputMessage="1" showErrorMessage="1" sqref="D9:D12 D6" xr:uid="{31873BC8-661F-49BF-A947-ECDECAEBFD5B}">
      <formula1>$D$6:$D$12</formula1>
    </dataValidation>
    <dataValidation type="list" allowBlank="1" showInputMessage="1" showErrorMessage="1" sqref="E28:E42" xr:uid="{0E5B3DFF-5CA8-4BB6-8545-3D9C4C3ED6E4}">
      <formula1>"Auto,Moto"</formula1>
    </dataValidation>
  </dataValidations>
  <hyperlinks>
    <hyperlink ref="A15" r:id="rId1" xr:uid="{C95F7050-F903-429A-861D-DCEE7C79C456}"/>
  </hyperlinks>
  <pageMargins left="0" right="0" top="0" bottom="0" header="0" footer="0"/>
  <pageSetup paperSize="9" scale="76" fitToHeight="0" orientation="portrait" horizontalDpi="4294967293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21</xdr:row>
                    <xdr:rowOff>38100</xdr:rowOff>
                  </from>
                  <to>
                    <xdr:col>0</xdr:col>
                    <xdr:colOff>548640</xdr:colOff>
                    <xdr:row>25</xdr:row>
                    <xdr:rowOff>83820</xdr:rowOff>
                  </to>
                </anchor>
              </controlPr>
            </control>
          </mc:Choice>
        </mc:AlternateContent>
      </controls>
    </mc:Choice>
  </mc:AlternateContent>
  <tableParts count="2">
    <tablePart r:id="rId6"/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7BD8AF-8357-854A-A220-29FE8E81A1CD}">
          <x14:formula1>
            <xm:f>'Matrice de décision'!$T:$T</xm:f>
          </x14:formula1>
          <xm:sqref>B28:B42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fc8352-f19f-449c-9b0f-81a86e02303a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f H Q o W u / T Q n y l A A A A 9 g A A A B I A H A B D b 2 5 m a W c v U G F j a 2 F n Z S 5 4 b W w g o h g A K K A U A A A A A A A A A A A A A A A A A A A A A A A A A A A A h Y + 9 D o I w G E V f h X S n P 7 A Q 8 l E G E y d J j C b G l Z Q C j V B M W y z v 5 u A j + Q p i F H V z v O e e 4 d 7 7 9 Q b 5 1 H f B R R q r B p 0 h h i k K p B Z D p X S T o d H V Y Y J y D t t S n M p G B r O s b T r Z K k O t c + e U E O 8 9 9 j E e T E M i S h k 5 F p u 9 a G V f o o + s / s u h 0 t a V W k j E 4 f A a w y P M 4 g S z h G I K Z I F Q K P 0 V o n n v s / 2 B s B o 7 N x r J a x O u d 0 C W C O T 9 g T 8 A U E s D B B Q A A g A I A H x 0 K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8 d C h a K I p H u A 4 A A A A R A A A A E w A c A E Z v c m 1 1 b G F z L 1 N l Y 3 R p b 2 4 x L m 0 g o h g A K K A U A A A A A A A A A A A A A A A A A A A A A A A A A A A A K 0 5 N L s n M z 1 M I h t C G 1 g B Q S w E C L Q A U A A I A C A B 8 d C h a 7 9 N C f K U A A A D 2 A A A A E g A A A A A A A A A A A A A A A A A A A A A A Q 2 9 u Z m l n L 1 B h Y 2 t h Z 2 U u e G 1 s U E s B A i 0 A F A A C A A g A f H Q o W g / K 6 a u k A A A A 6 Q A A A B M A A A A A A A A A A A A A A A A A 8 Q A A A F t D b 2 5 0 Z W 5 0 X 1 R 5 c G V z X S 5 4 b W x Q S w E C L Q A U A A I A C A B 8 d C h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H 3 I d z K s e U 2 J f 4 3 Y i w 7 M 5 g A A A A A C A A A A A A A Q Z g A A A A E A A C A A A A D Z G C q T W K M a C o L i W R 7 w D + M u b z t / + A q V F / O a I q Z 3 C v D K B g A A A A A O g A A A A A I A A C A A A A C I l s d X M l G A U f 0 0 9 3 3 E 7 f Z E x a F F Q I T O g n 1 U 4 P z K 3 l x i + l A A A A D k + E x L I 9 5 C 3 v J r y H T n g I 9 6 G X A m T H / A l 5 V H L X v + a t g x B W a 1 y o g g x O O n u x M 7 T V 2 T J B W G J J L 9 r d z G H K x x J V 4 Q L 1 W I c 7 R o / n 4 C X R 6 5 c k E Z e r U w t k A A A A D 4 E b O R z j Y n L q V Q T f P O G + g 9 y q y p S c S q v I X / m e P j 8 m j n 3 8 Z j k C + u T l J l F M R d 6 f / / r 5 Z v y I k W b e 1 F 8 6 U a H t K / p 0 e i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690B444929E248BB041E8F4A98CDA4" ma:contentTypeVersion="14" ma:contentTypeDescription="Crée un document." ma:contentTypeScope="" ma:versionID="2335ebb761188e8c1abbaea768233c9b">
  <xsd:schema xmlns:xsd="http://www.w3.org/2001/XMLSchema" xmlns:xs="http://www.w3.org/2001/XMLSchema" xmlns:p="http://schemas.microsoft.com/office/2006/metadata/properties" xmlns:ns2="02fc8352-f19f-449c-9b0f-81a86e02303a" xmlns:ns3="4d981bea-72d7-443d-b898-1188f22f4ffd" targetNamespace="http://schemas.microsoft.com/office/2006/metadata/properties" ma:root="true" ma:fieldsID="7420c3a9aca83c9d0ed9162c4d28d0fe" ns2:_="" ns3:_="">
    <xsd:import namespace="02fc8352-f19f-449c-9b0f-81a86e02303a"/>
    <xsd:import namespace="4d981bea-72d7-443d-b898-1188f22f4f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c8352-f19f-449c-9b0f-81a86e0230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3c8e2499-d5c8-40a4-942c-f337ae3ecc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81bea-72d7-443d-b898-1188f22f4ff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EC720D-663D-4A10-937B-4BF64B5FD673}">
  <ds:schemaRefs>
    <ds:schemaRef ds:uri="http://schemas.microsoft.com/office/2006/metadata/properties"/>
    <ds:schemaRef ds:uri="http://schemas.microsoft.com/office/infopath/2007/PartnerControls"/>
    <ds:schemaRef ds:uri="02fc8352-f19f-449c-9b0f-81a86e02303a"/>
  </ds:schemaRefs>
</ds:datastoreItem>
</file>

<file path=customXml/itemProps2.xml><?xml version="1.0" encoding="utf-8"?>
<ds:datastoreItem xmlns:ds="http://schemas.openxmlformats.org/officeDocument/2006/customXml" ds:itemID="{86725284-041A-4AEC-AED6-ECF4157994E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FCC5975-F4D6-4864-9D6D-DE209428A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fc8352-f19f-449c-9b0f-81a86e02303a"/>
    <ds:schemaRef ds:uri="4d981bea-72d7-443d-b898-1188f22f4f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F32D8EF-A90F-4C25-8469-B0E5D5FAE4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UTILISATION</vt:lpstr>
      <vt:lpstr>Suivi révisions</vt:lpstr>
      <vt:lpstr>NDF FONCTIONt CDRP</vt:lpstr>
      <vt:lpstr>NDF COMMUNICATION</vt:lpstr>
      <vt:lpstr>NDF PAVA</vt:lpstr>
      <vt:lpstr>NDF SEJOUR</vt:lpstr>
      <vt:lpstr>NDF BALISAGE</vt:lpstr>
      <vt:lpstr>NDF COLLECTEURS</vt:lpstr>
      <vt:lpstr>NDF FORMATION</vt:lpstr>
      <vt:lpstr>Matrice de décision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</dc:creator>
  <cp:keywords/>
  <dc:description/>
  <cp:lastModifiedBy>Aurélia KESSLER</cp:lastModifiedBy>
  <cp:revision/>
  <cp:lastPrinted>2025-01-09T14:32:15Z</cp:lastPrinted>
  <dcterms:created xsi:type="dcterms:W3CDTF">2009-04-01T08:36:23Z</dcterms:created>
  <dcterms:modified xsi:type="dcterms:W3CDTF">2026-02-09T13:35:11Z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0x01010001690B444929E248BB041E8F4A98CDA4</vt:lpwstr>
  </property>
  <property fmtid="{D5CDD505-2E9C-101B-9397-08002B2CF9AE}" pid="3" name="MediaServiceImageTags">
    <vt:lpwstr/>
  </property>
</Properties>
</file>